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TDSheet" sheetId="1" r:id="rId1"/>
  </sheets>
  <definedNames>
    <definedName name="_xlnm.Print_Area" localSheetId="0">TDSheet!$A$1:$AQ$175</definedName>
  </definedNames>
  <calcPr calcId="162913" refMode="R1C1"/>
</workbook>
</file>

<file path=xl/calcChain.xml><?xml version="1.0" encoding="utf-8"?>
<calcChain xmlns="http://schemas.openxmlformats.org/spreadsheetml/2006/main">
  <c r="O120" i="1" l="1"/>
  <c r="F120" i="1"/>
  <c r="G120" i="1"/>
  <c r="H120" i="1"/>
  <c r="E120" i="1"/>
  <c r="D120" i="1"/>
  <c r="AP104" i="1"/>
  <c r="AO104" i="1"/>
  <c r="AN104" i="1"/>
  <c r="AM104" i="1"/>
  <c r="AL104" i="1"/>
  <c r="AK104" i="1"/>
  <c r="AB104" i="1"/>
  <c r="AC104" i="1"/>
  <c r="AD104" i="1"/>
  <c r="AE104" i="1"/>
  <c r="AA104" i="1"/>
  <c r="Z104" i="1"/>
  <c r="O86" i="1"/>
  <c r="D86" i="1"/>
  <c r="O35" i="1"/>
  <c r="D35" i="1"/>
  <c r="S173" i="1" l="1"/>
  <c r="R173" i="1"/>
  <c r="Q173" i="1"/>
  <c r="P173" i="1"/>
  <c r="O173" i="1"/>
  <c r="H173" i="1"/>
  <c r="G173" i="1"/>
  <c r="F173" i="1"/>
  <c r="E173" i="1"/>
  <c r="D173" i="1"/>
  <c r="S120" i="1" l="1"/>
  <c r="R120" i="1"/>
  <c r="Q120" i="1"/>
  <c r="P120" i="1"/>
  <c r="Q155" i="1"/>
  <c r="R155" i="1"/>
  <c r="S155" i="1"/>
  <c r="P155" i="1"/>
  <c r="O155" i="1"/>
  <c r="P138" i="1"/>
  <c r="Q138" i="1"/>
  <c r="R138" i="1"/>
  <c r="S138" i="1"/>
  <c r="O138" i="1"/>
  <c r="Q104" i="1" l="1"/>
  <c r="Q174" i="1" s="1"/>
  <c r="Q175" i="1" s="1"/>
  <c r="R104" i="1"/>
  <c r="R174" i="1" s="1"/>
  <c r="R175" i="1" s="1"/>
  <c r="S104" i="1"/>
  <c r="S174" i="1" s="1"/>
  <c r="S175" i="1" s="1"/>
  <c r="P104" i="1"/>
  <c r="P174" i="1" s="1"/>
  <c r="P175" i="1" s="1"/>
  <c r="O104" i="1"/>
  <c r="Q86" i="1"/>
  <c r="R86" i="1"/>
  <c r="S86" i="1"/>
  <c r="P86" i="1"/>
  <c r="Q69" i="1"/>
  <c r="R69" i="1"/>
  <c r="S69" i="1"/>
  <c r="P69" i="1"/>
  <c r="O69" i="1"/>
  <c r="Q52" i="1"/>
  <c r="R52" i="1"/>
  <c r="S52" i="1"/>
  <c r="P52" i="1"/>
  <c r="O52" i="1"/>
  <c r="O174" i="1" s="1"/>
  <c r="O175" i="1" s="1"/>
  <c r="Q35" i="1"/>
  <c r="R35" i="1"/>
  <c r="S35" i="1"/>
  <c r="P35" i="1"/>
  <c r="Q17" i="1"/>
  <c r="R17" i="1"/>
  <c r="S17" i="1"/>
  <c r="P17" i="1"/>
  <c r="F155" i="1"/>
  <c r="G155" i="1"/>
  <c r="H155" i="1"/>
  <c r="E155" i="1"/>
  <c r="D155" i="1"/>
  <c r="F138" i="1"/>
  <c r="G138" i="1"/>
  <c r="H138" i="1"/>
  <c r="E138" i="1"/>
  <c r="D138" i="1"/>
  <c r="F104" i="1"/>
  <c r="G104" i="1"/>
  <c r="H104" i="1"/>
  <c r="E104" i="1"/>
  <c r="D104" i="1"/>
  <c r="F86" i="1"/>
  <c r="G86" i="1"/>
  <c r="H86" i="1"/>
  <c r="E86" i="1"/>
  <c r="F69" i="1"/>
  <c r="G69" i="1"/>
  <c r="H69" i="1"/>
  <c r="E69" i="1"/>
  <c r="D69" i="1"/>
  <c r="F52" i="1"/>
  <c r="G52" i="1"/>
  <c r="H52" i="1"/>
  <c r="E52" i="1"/>
  <c r="D52" i="1"/>
  <c r="F35" i="1"/>
  <c r="G35" i="1"/>
  <c r="H35" i="1"/>
  <c r="E35" i="1"/>
  <c r="O17" i="1"/>
  <c r="E17" i="1"/>
  <c r="F17" i="1"/>
  <c r="G17" i="1"/>
  <c r="H17" i="1"/>
  <c r="D17" i="1"/>
  <c r="E174" i="1" l="1"/>
  <c r="E175" i="1" s="1"/>
  <c r="H174" i="1"/>
  <c r="H175" i="1" s="1"/>
  <c r="G174" i="1"/>
  <c r="G175" i="1" s="1"/>
  <c r="D174" i="1"/>
  <c r="D175" i="1" s="1"/>
  <c r="F174" i="1"/>
  <c r="F175" i="1" s="1"/>
</calcChain>
</file>

<file path=xl/sharedStrings.xml><?xml version="1.0" encoding="utf-8"?>
<sst xmlns="http://schemas.openxmlformats.org/spreadsheetml/2006/main" count="923" uniqueCount="145">
  <si>
    <t>День:</t>
  </si>
  <si>
    <t>понедельник</t>
  </si>
  <si>
    <t>Сезон:</t>
  </si>
  <si>
    <t>Неделя:</t>
  </si>
  <si>
    <t>1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</si>
  <si>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</si>
  <si>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</si>
  <si>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</si>
  <si>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</si>
  <si>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</si>
  <si>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</si>
  <si>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</si>
  <si>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</si>
  <si>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</si>
  <si>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</si>
  <si>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150/10</t>
  </si>
  <si>
    <t>8</t>
  </si>
  <si>
    <t>6</t>
  </si>
  <si>
    <t>37</t>
  </si>
  <si>
    <t>237</t>
  </si>
  <si>
    <t>77,09</t>
  </si>
  <si>
    <t>200</t>
  </si>
  <si>
    <t>9</t>
  </si>
  <si>
    <t>40</t>
  </si>
  <si>
    <t>92,02</t>
  </si>
  <si>
    <t>50</t>
  </si>
  <si>
    <t>4</t>
  </si>
  <si>
    <t>24</t>
  </si>
  <si>
    <t>123</t>
  </si>
  <si>
    <t>207,02</t>
  </si>
  <si>
    <t>26</t>
  </si>
  <si>
    <t>92</t>
  </si>
  <si>
    <t>191</t>
  </si>
  <si>
    <t>10</t>
  </si>
  <si>
    <t>Итого за завтрак</t>
  </si>
  <si>
    <t>13</t>
  </si>
  <si>
    <t>7</t>
  </si>
  <si>
    <t>73</t>
  </si>
  <si>
    <t>150/4</t>
  </si>
  <si>
    <t>39</t>
  </si>
  <si>
    <t>265</t>
  </si>
  <si>
    <t>65</t>
  </si>
  <si>
    <t>20/50</t>
  </si>
  <si>
    <t>3</t>
  </si>
  <si>
    <t>18</t>
  </si>
  <si>
    <t>2</t>
  </si>
  <si>
    <t>77</t>
  </si>
  <si>
    <t>207</t>
  </si>
  <si>
    <t>вторник</t>
  </si>
  <si>
    <t>30</t>
  </si>
  <si>
    <t>5</t>
  </si>
  <si>
    <t>22</t>
  </si>
  <si>
    <t>140</t>
  </si>
  <si>
    <t>107,08</t>
  </si>
  <si>
    <t>30/40</t>
  </si>
  <si>
    <t>66</t>
  </si>
  <si>
    <t>187</t>
  </si>
  <si>
    <t>14</t>
  </si>
  <si>
    <t>12</t>
  </si>
  <si>
    <t>593,05</t>
  </si>
  <si>
    <t>204</t>
  </si>
  <si>
    <t>77,01</t>
  </si>
  <si>
    <t>173</t>
  </si>
  <si>
    <t>61,06</t>
  </si>
  <si>
    <t>200/10</t>
  </si>
  <si>
    <t>21</t>
  </si>
  <si>
    <t>89</t>
  </si>
  <si>
    <t>102,03</t>
  </si>
  <si>
    <t>19</t>
  </si>
  <si>
    <t>23</t>
  </si>
  <si>
    <t>194</t>
  </si>
  <si>
    <t>60</t>
  </si>
  <si>
    <t>47,19</t>
  </si>
  <si>
    <t>200/5</t>
  </si>
  <si>
    <t>11</t>
  </si>
  <si>
    <t>102,04</t>
  </si>
  <si>
    <t>486,02</t>
  </si>
  <si>
    <t>29</t>
  </si>
  <si>
    <t>593,06</t>
  </si>
  <si>
    <t>50/10</t>
  </si>
  <si>
    <t>155</t>
  </si>
  <si>
    <t>143,01</t>
  </si>
  <si>
    <t>101,02</t>
  </si>
  <si>
    <t>56</t>
  </si>
  <si>
    <t>150</t>
  </si>
  <si>
    <t>46</t>
  </si>
  <si>
    <t>320</t>
  </si>
  <si>
    <t>64,18</t>
  </si>
  <si>
    <t>276</t>
  </si>
  <si>
    <t>69</t>
  </si>
  <si>
    <t>Буккены с картофелем</t>
  </si>
  <si>
    <t>180/5</t>
  </si>
  <si>
    <t>100</t>
  </si>
  <si>
    <t>Макаронные изделия с тертым сыром</t>
  </si>
  <si>
    <t xml:space="preserve">Чай с сахаром   </t>
  </si>
  <si>
    <t xml:space="preserve">Хлеб пшеничный  </t>
  </si>
  <si>
    <t xml:space="preserve">Сок фруктовый  </t>
  </si>
  <si>
    <t xml:space="preserve">Каша гречневая рассыпчатая </t>
  </si>
  <si>
    <t xml:space="preserve">Печенье Топленое молоко </t>
  </si>
  <si>
    <t xml:space="preserve">Хлеб пшеничный </t>
  </si>
  <si>
    <t>Картофельное пюре</t>
  </si>
  <si>
    <t xml:space="preserve">Рыба,(филе) тушенная в томате с овощами </t>
  </si>
  <si>
    <t xml:space="preserve">Соус томатный </t>
  </si>
  <si>
    <t xml:space="preserve">Макаронные изделия отварные </t>
  </si>
  <si>
    <t xml:space="preserve">Биточки из мяса цыпленка-бройлера </t>
  </si>
  <si>
    <t xml:space="preserve">Напиток из свежих мороженных ягод </t>
  </si>
  <si>
    <t xml:space="preserve">Салат из свеклы с солеными огурцами </t>
  </si>
  <si>
    <t xml:space="preserve">Гуляш из говядины </t>
  </si>
  <si>
    <t xml:space="preserve">Чай витаминный </t>
  </si>
  <si>
    <t xml:space="preserve">Бутерброд с сыром </t>
  </si>
  <si>
    <t>Каша гречневая рассыпчатая</t>
  </si>
  <si>
    <t xml:space="preserve">Котлеты Ладушки </t>
  </si>
  <si>
    <t xml:space="preserve">Плов из мяса кур </t>
  </si>
  <si>
    <t>Каша "Артек" молочная</t>
  </si>
  <si>
    <t xml:space="preserve">Макаронные изделия с тертым сыром </t>
  </si>
  <si>
    <t>Возрастная категория:7-11 лет</t>
  </si>
  <si>
    <t>осень</t>
  </si>
  <si>
    <t>стоимость</t>
  </si>
  <si>
    <t xml:space="preserve">Каша пшенная молочная </t>
  </si>
  <si>
    <t>Фрукты</t>
  </si>
  <si>
    <t>180/4,5</t>
  </si>
  <si>
    <t>180/10</t>
  </si>
  <si>
    <t xml:space="preserve">среда </t>
  </si>
  <si>
    <t>среда</t>
  </si>
  <si>
    <t>четверг</t>
  </si>
  <si>
    <t>пятница</t>
  </si>
  <si>
    <t>Возрастная категория:  12 лет  и старше</t>
  </si>
  <si>
    <t>Рацион: дети из ММС,РП,                                       ( 1-4 классы)</t>
  </si>
  <si>
    <t>Рацион: дети из ММС,                                 ( 5-11 классы)</t>
  </si>
  <si>
    <t>Рацион: дети из ММС,                                                ( 5-11 классы)</t>
  </si>
  <si>
    <t>1,3,5</t>
  </si>
  <si>
    <t xml:space="preserve">Примерное меню и пищевая ценность приготовляемых блюд (лист 1 ) </t>
  </si>
  <si>
    <t xml:space="preserve">Примерное меню и пищевая ценность приготовляемых блюд (лист 2  ) </t>
  </si>
  <si>
    <t xml:space="preserve">Примерное меню и пищевая ценность приготовляемых блюд (лист 3  ) </t>
  </si>
  <si>
    <t xml:space="preserve">Примерное меню и пищевая ценность приготовляемых блюд (лист  4 ) </t>
  </si>
  <si>
    <t xml:space="preserve">Примерное меню и пищевая ценность приготовляемых блюд (лист 5 ) </t>
  </si>
  <si>
    <t xml:space="preserve">Примерное меню и пищевая ценность приготовляемых блюд (лист 6 ) </t>
  </si>
  <si>
    <t>Каша молочная Дружба</t>
  </si>
  <si>
    <t>Чай витаминный</t>
  </si>
  <si>
    <t xml:space="preserve">Примерное меню и пищевая ценность приготовляемых блюд (лист 7 ) </t>
  </si>
  <si>
    <t xml:space="preserve">Примерное меню и пищевая ценность приготовляемых блюд (лист  8) </t>
  </si>
  <si>
    <t xml:space="preserve">Примерное меню и пищевая ценность приготовляемых блюд (лист 9  ) </t>
  </si>
  <si>
    <t xml:space="preserve">Примерное меню и пищевая ценность приготовляемых блюд (лист 10  ) </t>
  </si>
  <si>
    <t>Итого за период</t>
  </si>
  <si>
    <t>В среднем за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</si>
</sst>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9.5"/>
      <name val="Arial"/>
      <family val="2"/>
      <charset val="204"/>
    </font>
    <font>
      <sz val="9.5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b/>
      <sz val="7"/>
      <name val="Arial"/>
      <family val="2"/>
      <charset val="204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10" fillId="0" borderId="0" xfId="0" applyFont="1"/>
    <xf numFmtId="0" fontId="10" fillId="0" borderId="9" xfId="0" applyFont="1" applyBorder="1" applyAlignment="1">
      <alignment horizontal="left"/>
    </xf>
    <xf numFmtId="0" fontId="10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11" fillId="0" borderId="14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9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6" xfId="0" applyFont="1" applyBorder="1" applyAlignment="1">
      <alignment horizontal="left"/>
    </xf>
    <xf numFmtId="0" fontId="1" fillId="0" borderId="0" xfId="0" applyFont="1" applyAlignment="1">
      <alignment vertical="center"/>
    </xf>
    <xf numFmtId="0" fontId="12" fillId="0" borderId="17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inden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9" fillId="0" borderId="10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indent="1"/>
    </xf>
    <xf numFmtId="0" fontId="8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inden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indent="1"/>
    </xf>
    <xf numFmtId="0" fontId="14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right" vertical="center"/>
    </xf>
    <xf numFmtId="0" fontId="12" fillId="0" borderId="13" xfId="0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0" borderId="16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Q409"/>
  <sheetViews>
    <sheetView tabSelected="1" view="pageBreakPreview" topLeftCell="A113" zoomScaleNormal="100" zoomScaleSheetLayoutView="100" zoomScalePageLayoutView="66" workbookViewId="0">
      <selection activeCell="V176" sqref="V176"/>
    </sheetView>
  </sheetViews>
  <sheetFormatPr defaultColWidth="10.5" defaultRowHeight="11.45" customHeight="1" x14ac:dyDescent="0.2"/>
  <cols>
    <col min="1" max="1" width="8" style="1" customWidth="1"/>
    <col min="2" max="2" width="12.1640625" style="1" customWidth="1"/>
    <col min="3" max="3" width="18.1640625" style="1" customWidth="1"/>
    <col min="4" max="4" width="11.1640625" style="7" customWidth="1"/>
    <col min="5" max="5" width="6.6640625" style="7" customWidth="1"/>
    <col min="6" max="6" width="7.1640625" style="7" customWidth="1"/>
    <col min="7" max="7" width="5.5" style="7" customWidth="1"/>
    <col min="8" max="8" width="7.83203125" style="7" customWidth="1"/>
    <col min="9" max="9" width="7.33203125" style="7" customWidth="1"/>
    <col min="10" max="10" width="8.5" style="7" customWidth="1"/>
    <col min="11" max="11" width="5.1640625" customWidth="1"/>
    <col min="12" max="12" width="8.33203125" customWidth="1"/>
    <col min="14" max="14" width="20.5" customWidth="1"/>
    <col min="15" max="15" width="9.5" style="7" customWidth="1"/>
    <col min="16" max="16" width="5.83203125" style="7" customWidth="1"/>
    <col min="17" max="17" width="7" style="7" customWidth="1"/>
    <col min="18" max="18" width="6.33203125" style="7" customWidth="1"/>
    <col min="19" max="19" width="6.83203125" style="7" customWidth="1"/>
    <col min="20" max="20" width="9.6640625" style="7" customWidth="1"/>
    <col min="21" max="21" width="9.5" style="7" customWidth="1"/>
    <col min="23" max="23" width="8.83203125" style="1" customWidth="1"/>
    <col min="24" max="24" width="12.1640625" style="1" customWidth="1"/>
    <col min="25" max="25" width="23.83203125" style="1" customWidth="1"/>
    <col min="26" max="26" width="11" style="7" customWidth="1"/>
    <col min="27" max="27" width="6" style="7" customWidth="1"/>
    <col min="28" max="28" width="7.1640625" style="7" customWidth="1"/>
    <col min="29" max="29" width="5.5" style="7" customWidth="1"/>
    <col min="30" max="30" width="7.83203125" style="7" customWidth="1"/>
    <col min="31" max="31" width="7.33203125" style="7" customWidth="1"/>
    <col min="32" max="32" width="8.5" style="7" customWidth="1"/>
    <col min="33" max="33" width="5.1640625" customWidth="1"/>
    <col min="34" max="34" width="8.1640625" customWidth="1"/>
    <col min="36" max="36" width="20.5" customWidth="1"/>
    <col min="37" max="37" width="9.5" style="7" customWidth="1"/>
    <col min="38" max="38" width="5.83203125" style="7" customWidth="1"/>
    <col min="39" max="39" width="7" style="7" customWidth="1"/>
    <col min="40" max="40" width="6.5" style="7" customWidth="1"/>
    <col min="41" max="41" width="6.83203125" style="7" customWidth="1"/>
    <col min="42" max="42" width="9.6640625" style="7" customWidth="1"/>
    <col min="43" max="43" width="9.5" customWidth="1"/>
  </cols>
  <sheetData>
    <row r="1" spans="1:43" ht="10.9" customHeight="1" x14ac:dyDescent="0.2">
      <c r="E1" s="93"/>
      <c r="F1" s="93"/>
      <c r="G1" s="93"/>
      <c r="H1" s="93"/>
      <c r="I1" s="93"/>
      <c r="J1" s="93"/>
      <c r="L1" s="1"/>
      <c r="M1" s="1"/>
      <c r="N1" s="1"/>
      <c r="P1" s="93"/>
      <c r="Q1" s="93"/>
      <c r="R1" s="93"/>
      <c r="S1" s="93"/>
      <c r="T1" s="93"/>
      <c r="U1" s="93"/>
      <c r="AA1" s="93"/>
      <c r="AB1" s="93"/>
      <c r="AC1" s="93"/>
      <c r="AD1" s="93"/>
      <c r="AE1" s="93"/>
      <c r="AF1" s="93"/>
      <c r="AH1" s="1"/>
      <c r="AI1" s="1"/>
      <c r="AJ1" s="1"/>
      <c r="AL1" s="94"/>
      <c r="AM1" s="94"/>
      <c r="AN1" s="94"/>
      <c r="AO1" s="94"/>
      <c r="AP1" s="94"/>
      <c r="AQ1" s="94"/>
    </row>
    <row r="2" spans="1:43" ht="13.15" customHeight="1" x14ac:dyDescent="0.2">
      <c r="A2" s="95"/>
      <c r="B2" s="95"/>
      <c r="H2" s="46"/>
      <c r="L2" s="2"/>
      <c r="M2" s="1"/>
      <c r="N2" s="1"/>
      <c r="S2" s="46"/>
      <c r="W2" s="95"/>
      <c r="X2" s="95"/>
      <c r="AD2" s="46"/>
      <c r="AH2" s="6"/>
      <c r="AI2" s="1"/>
      <c r="AJ2" s="1"/>
      <c r="AO2" s="46"/>
      <c r="AQ2" s="1"/>
    </row>
    <row r="3" spans="1:43" ht="13.15" customHeight="1" x14ac:dyDescent="0.2">
      <c r="A3" s="95"/>
      <c r="B3" s="95"/>
      <c r="C3" s="95"/>
      <c r="H3" s="46"/>
      <c r="L3" s="95"/>
      <c r="M3" s="95"/>
      <c r="N3" s="95"/>
      <c r="S3" s="46"/>
      <c r="W3" s="95"/>
      <c r="X3" s="95"/>
      <c r="Y3" s="95"/>
      <c r="AD3" s="46"/>
      <c r="AH3" s="95"/>
      <c r="AI3" s="95"/>
      <c r="AJ3" s="95"/>
      <c r="AO3" s="46"/>
      <c r="AQ3" s="1"/>
    </row>
    <row r="4" spans="1:43" ht="13.15" customHeight="1" x14ac:dyDescent="0.2">
      <c r="A4" s="95"/>
      <c r="B4" s="95"/>
      <c r="C4" s="95"/>
      <c r="G4" s="96"/>
      <c r="H4" s="96"/>
      <c r="I4" s="96"/>
      <c r="J4" s="96"/>
      <c r="L4" s="95"/>
      <c r="M4" s="95"/>
      <c r="N4" s="95"/>
      <c r="R4" s="96"/>
      <c r="S4" s="96"/>
      <c r="T4" s="96"/>
      <c r="U4" s="96"/>
      <c r="W4" s="95"/>
      <c r="X4" s="95"/>
      <c r="Y4" s="95"/>
      <c r="AC4" s="96"/>
      <c r="AD4" s="96"/>
      <c r="AE4" s="96"/>
      <c r="AF4" s="96"/>
      <c r="AH4" s="95"/>
      <c r="AI4" s="95"/>
      <c r="AJ4" s="95"/>
      <c r="AN4" s="125"/>
      <c r="AO4" s="125"/>
      <c r="AP4" s="125"/>
      <c r="AQ4" s="125"/>
    </row>
    <row r="5" spans="1:43" ht="13.15" customHeight="1" x14ac:dyDescent="0.2">
      <c r="A5" s="2"/>
      <c r="B5" s="2"/>
      <c r="C5" s="2"/>
      <c r="H5" s="46"/>
      <c r="L5" s="2"/>
      <c r="M5" s="2"/>
      <c r="N5" s="2"/>
      <c r="S5" s="46"/>
      <c r="W5"/>
      <c r="X5"/>
      <c r="Y5"/>
      <c r="Z5"/>
      <c r="AA5"/>
      <c r="AB5"/>
      <c r="AC5"/>
      <c r="AD5"/>
      <c r="AE5"/>
      <c r="AF5"/>
      <c r="AK5"/>
      <c r="AL5"/>
      <c r="AM5"/>
      <c r="AN5"/>
      <c r="AO5"/>
      <c r="AP5"/>
    </row>
    <row r="6" spans="1:43" s="31" customFormat="1" ht="26.45" customHeight="1" x14ac:dyDescent="0.2">
      <c r="A6" s="97" t="s">
        <v>131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</row>
    <row r="7" spans="1:43" s="14" customFormat="1" ht="22.9" customHeight="1" x14ac:dyDescent="0.2">
      <c r="A7" s="76" t="s">
        <v>127</v>
      </c>
      <c r="B7" s="76"/>
      <c r="C7" s="76"/>
      <c r="D7" s="38" t="s">
        <v>0</v>
      </c>
      <c r="E7" s="71" t="s">
        <v>1</v>
      </c>
      <c r="F7" s="72"/>
      <c r="G7" s="77" t="s">
        <v>2</v>
      </c>
      <c r="H7" s="78"/>
      <c r="I7" s="53" t="s">
        <v>116</v>
      </c>
      <c r="J7" s="52"/>
      <c r="L7" s="76" t="s">
        <v>129</v>
      </c>
      <c r="M7" s="76"/>
      <c r="N7" s="76"/>
      <c r="O7" s="38" t="s">
        <v>0</v>
      </c>
      <c r="P7" s="71" t="s">
        <v>1</v>
      </c>
      <c r="Q7" s="72"/>
      <c r="R7" s="77" t="s">
        <v>2</v>
      </c>
      <c r="S7" s="78"/>
      <c r="T7" s="53" t="s">
        <v>116</v>
      </c>
      <c r="U7" s="52"/>
    </row>
    <row r="8" spans="1:43" s="14" customFormat="1" ht="26.45" customHeight="1" x14ac:dyDescent="0.2">
      <c r="A8" s="76"/>
      <c r="B8" s="76"/>
      <c r="C8" s="76"/>
      <c r="D8" s="38" t="s">
        <v>3</v>
      </c>
      <c r="E8" s="64" t="s">
        <v>130</v>
      </c>
      <c r="F8" s="88" t="s">
        <v>115</v>
      </c>
      <c r="G8" s="78"/>
      <c r="H8" s="78"/>
      <c r="I8" s="78"/>
      <c r="J8" s="89"/>
      <c r="L8" s="76"/>
      <c r="M8" s="76"/>
      <c r="N8" s="76"/>
      <c r="O8" s="38" t="s">
        <v>3</v>
      </c>
      <c r="P8" s="64" t="s">
        <v>130</v>
      </c>
      <c r="Q8" s="90" t="s">
        <v>126</v>
      </c>
      <c r="R8" s="91"/>
      <c r="S8" s="91"/>
      <c r="T8" s="91"/>
      <c r="U8" s="92"/>
    </row>
    <row r="9" spans="1:43" s="13" customFormat="1" ht="27.6" customHeight="1" x14ac:dyDescent="0.2">
      <c r="A9" s="83" t="s">
        <v>5</v>
      </c>
      <c r="B9" s="122" t="s">
        <v>6</v>
      </c>
      <c r="C9" s="83"/>
      <c r="D9" s="83" t="s">
        <v>7</v>
      </c>
      <c r="E9" s="100" t="s">
        <v>8</v>
      </c>
      <c r="F9" s="102"/>
      <c r="G9" s="102"/>
      <c r="H9" s="115" t="s">
        <v>9</v>
      </c>
      <c r="I9" s="115" t="s">
        <v>10</v>
      </c>
      <c r="J9" s="83" t="s">
        <v>117</v>
      </c>
      <c r="L9" s="83" t="s">
        <v>5</v>
      </c>
      <c r="M9" s="83" t="s">
        <v>6</v>
      </c>
      <c r="N9" s="83"/>
      <c r="O9" s="83" t="s">
        <v>7</v>
      </c>
      <c r="P9" s="100" t="s">
        <v>8</v>
      </c>
      <c r="Q9" s="102"/>
      <c r="R9" s="102"/>
      <c r="S9" s="115" t="s">
        <v>9</v>
      </c>
      <c r="T9" s="83" t="s">
        <v>10</v>
      </c>
      <c r="U9" s="83" t="s">
        <v>117</v>
      </c>
    </row>
    <row r="10" spans="1:43" s="13" customFormat="1" ht="22.15" customHeight="1" x14ac:dyDescent="0.2">
      <c r="A10" s="84"/>
      <c r="B10" s="123"/>
      <c r="C10" s="124"/>
      <c r="D10" s="84"/>
      <c r="E10" s="63" t="s">
        <v>11</v>
      </c>
      <c r="F10" s="63" t="s">
        <v>12</v>
      </c>
      <c r="G10" s="63" t="s">
        <v>13</v>
      </c>
      <c r="H10" s="102"/>
      <c r="I10" s="102"/>
      <c r="J10" s="84"/>
      <c r="L10" s="84"/>
      <c r="M10" s="123"/>
      <c r="N10" s="124"/>
      <c r="O10" s="84"/>
      <c r="P10" s="63" t="s">
        <v>11</v>
      </c>
      <c r="Q10" s="63" t="s">
        <v>12</v>
      </c>
      <c r="R10" s="63" t="s">
        <v>13</v>
      </c>
      <c r="S10" s="102"/>
      <c r="T10" s="84"/>
      <c r="U10" s="84"/>
    </row>
    <row r="11" spans="1:43" s="14" customFormat="1" ht="10.9" customHeight="1" x14ac:dyDescent="0.2">
      <c r="A11" s="28" t="s">
        <v>14</v>
      </c>
      <c r="B11" s="85"/>
      <c r="C11" s="85"/>
      <c r="D11" s="17"/>
      <c r="E11" s="17"/>
      <c r="F11" s="17"/>
      <c r="G11" s="17"/>
      <c r="H11" s="17"/>
      <c r="I11" s="54"/>
      <c r="J11" s="54"/>
      <c r="L11" s="28" t="s">
        <v>14</v>
      </c>
      <c r="M11" s="85"/>
      <c r="N11" s="85"/>
      <c r="O11" s="17"/>
      <c r="P11" s="17"/>
      <c r="Q11" s="17"/>
      <c r="R11" s="17"/>
      <c r="S11" s="17"/>
      <c r="T11" s="54"/>
      <c r="U11" s="54"/>
    </row>
    <row r="12" spans="1:43" s="40" customFormat="1" ht="34.9" customHeight="1" x14ac:dyDescent="0.2">
      <c r="A12" s="39"/>
      <c r="B12" s="103" t="s">
        <v>93</v>
      </c>
      <c r="C12" s="103"/>
      <c r="D12" s="22" t="s">
        <v>15</v>
      </c>
      <c r="E12" s="30" t="s">
        <v>16</v>
      </c>
      <c r="F12" s="30" t="s">
        <v>17</v>
      </c>
      <c r="G12" s="30" t="s">
        <v>18</v>
      </c>
      <c r="H12" s="30" t="s">
        <v>19</v>
      </c>
      <c r="I12" s="30" t="s">
        <v>20</v>
      </c>
      <c r="J12" s="30"/>
      <c r="L12" s="39"/>
      <c r="M12" s="103" t="s">
        <v>93</v>
      </c>
      <c r="N12" s="103"/>
      <c r="O12" s="22" t="s">
        <v>15</v>
      </c>
      <c r="P12" s="30" t="s">
        <v>16</v>
      </c>
      <c r="Q12" s="30" t="s">
        <v>17</v>
      </c>
      <c r="R12" s="30" t="s">
        <v>18</v>
      </c>
      <c r="S12" s="30" t="s">
        <v>19</v>
      </c>
      <c r="T12" s="30" t="s">
        <v>20</v>
      </c>
      <c r="U12" s="30"/>
    </row>
    <row r="13" spans="1:43" s="40" customFormat="1" ht="34.9" customHeight="1" x14ac:dyDescent="0.2">
      <c r="A13" s="39"/>
      <c r="B13" s="103" t="s">
        <v>94</v>
      </c>
      <c r="C13" s="103"/>
      <c r="D13" s="22" t="s">
        <v>21</v>
      </c>
      <c r="E13" s="30"/>
      <c r="F13" s="30"/>
      <c r="G13" s="30" t="s">
        <v>22</v>
      </c>
      <c r="H13" s="30" t="s">
        <v>23</v>
      </c>
      <c r="I13" s="30" t="s">
        <v>24</v>
      </c>
      <c r="J13" s="30"/>
      <c r="L13" s="39"/>
      <c r="M13" s="103" t="s">
        <v>94</v>
      </c>
      <c r="N13" s="103"/>
      <c r="O13" s="22" t="s">
        <v>21</v>
      </c>
      <c r="P13" s="30"/>
      <c r="Q13" s="30"/>
      <c r="R13" s="30" t="s">
        <v>22</v>
      </c>
      <c r="S13" s="30" t="s">
        <v>23</v>
      </c>
      <c r="T13" s="30" t="s">
        <v>24</v>
      </c>
      <c r="U13" s="30"/>
    </row>
    <row r="14" spans="1:43" s="40" customFormat="1" ht="34.9" customHeight="1" x14ac:dyDescent="0.2">
      <c r="A14" s="39"/>
      <c r="B14" s="103" t="s">
        <v>95</v>
      </c>
      <c r="C14" s="103"/>
      <c r="D14" s="22" t="s">
        <v>25</v>
      </c>
      <c r="E14" s="30" t="s">
        <v>26</v>
      </c>
      <c r="F14" s="30" t="s">
        <v>4</v>
      </c>
      <c r="G14" s="30" t="s">
        <v>27</v>
      </c>
      <c r="H14" s="30" t="s">
        <v>28</v>
      </c>
      <c r="I14" s="30" t="s">
        <v>29</v>
      </c>
      <c r="J14" s="30"/>
      <c r="L14" s="39"/>
      <c r="M14" s="103" t="s">
        <v>95</v>
      </c>
      <c r="N14" s="103"/>
      <c r="O14" s="22" t="s">
        <v>25</v>
      </c>
      <c r="P14" s="30" t="s">
        <v>26</v>
      </c>
      <c r="Q14" s="30" t="s">
        <v>4</v>
      </c>
      <c r="R14" s="30" t="s">
        <v>27</v>
      </c>
      <c r="S14" s="30" t="s">
        <v>28</v>
      </c>
      <c r="T14" s="30" t="s">
        <v>29</v>
      </c>
      <c r="U14" s="30"/>
    </row>
    <row r="15" spans="1:43" s="40" customFormat="1" ht="34.9" customHeight="1" x14ac:dyDescent="0.2">
      <c r="A15" s="39"/>
      <c r="B15" s="103" t="s">
        <v>96</v>
      </c>
      <c r="C15" s="103"/>
      <c r="D15" s="22">
        <v>100</v>
      </c>
      <c r="E15" s="30" t="s">
        <v>4</v>
      </c>
      <c r="F15" s="30"/>
      <c r="G15" s="30" t="s">
        <v>30</v>
      </c>
      <c r="H15" s="30" t="s">
        <v>31</v>
      </c>
      <c r="I15" s="30" t="s">
        <v>32</v>
      </c>
      <c r="J15" s="30"/>
      <c r="L15" s="39"/>
      <c r="M15" s="103" t="s">
        <v>96</v>
      </c>
      <c r="N15" s="103"/>
      <c r="O15" s="22">
        <v>100</v>
      </c>
      <c r="P15" s="30" t="s">
        <v>4</v>
      </c>
      <c r="Q15" s="30"/>
      <c r="R15" s="30" t="s">
        <v>30</v>
      </c>
      <c r="S15" s="30" t="s">
        <v>31</v>
      </c>
      <c r="T15" s="30" t="s">
        <v>32</v>
      </c>
      <c r="U15" s="30"/>
    </row>
    <row r="16" spans="1:43" s="40" customFormat="1" ht="34.9" customHeight="1" x14ac:dyDescent="0.2">
      <c r="A16" s="39"/>
      <c r="B16" s="103"/>
      <c r="C16" s="103"/>
      <c r="D16" s="22"/>
      <c r="E16" s="30"/>
      <c r="F16" s="30"/>
      <c r="G16" s="30"/>
      <c r="H16" s="30"/>
      <c r="I16" s="30"/>
      <c r="J16" s="30"/>
      <c r="L16" s="39"/>
      <c r="M16" s="103"/>
      <c r="N16" s="103"/>
      <c r="O16" s="22"/>
      <c r="P16" s="30"/>
      <c r="Q16" s="30"/>
      <c r="R16" s="30"/>
      <c r="S16" s="30"/>
      <c r="T16" s="30"/>
      <c r="U16" s="30"/>
    </row>
    <row r="17" spans="1:42" s="40" customFormat="1" ht="34.9" customHeight="1" x14ac:dyDescent="0.2">
      <c r="A17" s="106" t="s">
        <v>34</v>
      </c>
      <c r="B17" s="106"/>
      <c r="C17" s="106"/>
      <c r="D17" s="23">
        <f>D16+D15+D14+D13+160</f>
        <v>510</v>
      </c>
      <c r="E17" s="30">
        <f>E16+E15+E14+E13+E12</f>
        <v>13</v>
      </c>
      <c r="F17" s="30">
        <f t="shared" ref="F17:H17" si="0">F16+F15+F14+F13+F12</f>
        <v>7</v>
      </c>
      <c r="G17" s="30">
        <f t="shared" si="0"/>
        <v>96</v>
      </c>
      <c r="H17" s="30">
        <f t="shared" si="0"/>
        <v>492</v>
      </c>
      <c r="I17" s="30"/>
      <c r="J17" s="30">
        <v>71.09</v>
      </c>
      <c r="L17" s="106" t="s">
        <v>34</v>
      </c>
      <c r="M17" s="106"/>
      <c r="N17" s="106"/>
      <c r="O17" s="23">
        <f>O16+O15+O14+O13+160</f>
        <v>510</v>
      </c>
      <c r="P17" s="30">
        <f>P16+P15+P14+P13+P12</f>
        <v>13</v>
      </c>
      <c r="Q17" s="30">
        <f t="shared" ref="Q17:S17" si="1">Q16+Q15+Q14+Q13+Q12</f>
        <v>7</v>
      </c>
      <c r="R17" s="30">
        <f t="shared" si="1"/>
        <v>96</v>
      </c>
      <c r="S17" s="30">
        <f t="shared" si="1"/>
        <v>492</v>
      </c>
      <c r="T17" s="30"/>
      <c r="U17" s="30">
        <v>78.02</v>
      </c>
    </row>
    <row r="18" spans="1:42" ht="10.9" customHeight="1" x14ac:dyDescent="0.2">
      <c r="E18" s="93"/>
      <c r="F18" s="93"/>
      <c r="G18" s="93"/>
      <c r="H18" s="93"/>
      <c r="I18" s="93"/>
      <c r="J18" s="93"/>
      <c r="L18" s="1"/>
      <c r="M18" s="1"/>
      <c r="N18" s="1"/>
      <c r="P18" s="93"/>
      <c r="Q18" s="93"/>
      <c r="R18" s="93"/>
      <c r="S18" s="93"/>
      <c r="T18" s="93"/>
      <c r="U18" s="93"/>
      <c r="W18"/>
      <c r="X18"/>
      <c r="Y18"/>
      <c r="Z18"/>
      <c r="AA18"/>
      <c r="AB18"/>
      <c r="AC18"/>
      <c r="AD18"/>
      <c r="AE18"/>
      <c r="AF18"/>
      <c r="AK18"/>
      <c r="AL18"/>
      <c r="AM18"/>
      <c r="AN18"/>
      <c r="AO18"/>
      <c r="AP18"/>
    </row>
    <row r="19" spans="1:42" ht="10.9" customHeight="1" x14ac:dyDescent="0.2">
      <c r="A19" s="2"/>
      <c r="H19" s="46"/>
      <c r="L19" s="2"/>
      <c r="M19" s="1"/>
      <c r="N19" s="1"/>
      <c r="S19" s="46"/>
      <c r="W19"/>
      <c r="X19"/>
      <c r="Y19"/>
      <c r="Z19"/>
      <c r="AA19"/>
      <c r="AB19"/>
      <c r="AC19"/>
      <c r="AD19"/>
      <c r="AE19"/>
      <c r="AF19"/>
      <c r="AK19"/>
      <c r="AL19"/>
      <c r="AM19"/>
      <c r="AN19"/>
      <c r="AO19"/>
      <c r="AP19"/>
    </row>
    <row r="20" spans="1:42" ht="10.9" customHeight="1" x14ac:dyDescent="0.2">
      <c r="A20" s="95"/>
      <c r="B20" s="95"/>
      <c r="C20" s="95"/>
      <c r="H20" s="46"/>
      <c r="L20" s="95"/>
      <c r="M20" s="95"/>
      <c r="N20" s="95"/>
      <c r="S20" s="46"/>
      <c r="W20"/>
      <c r="X20"/>
      <c r="Y20"/>
      <c r="Z20"/>
      <c r="AA20"/>
      <c r="AB20"/>
      <c r="AC20"/>
      <c r="AD20"/>
      <c r="AE20"/>
      <c r="AF20"/>
      <c r="AK20"/>
      <c r="AL20"/>
      <c r="AM20"/>
      <c r="AN20"/>
      <c r="AO20"/>
      <c r="AP20"/>
    </row>
    <row r="21" spans="1:42" ht="13.15" customHeight="1" x14ac:dyDescent="0.2">
      <c r="A21" s="95"/>
      <c r="B21" s="95"/>
      <c r="C21" s="95"/>
      <c r="G21" s="96"/>
      <c r="H21" s="96"/>
      <c r="I21" s="96"/>
      <c r="J21" s="96"/>
      <c r="L21" s="95"/>
      <c r="M21" s="95"/>
      <c r="N21" s="95"/>
      <c r="R21" s="96"/>
      <c r="S21" s="96"/>
      <c r="T21" s="96"/>
      <c r="U21" s="96"/>
      <c r="W21"/>
      <c r="X21"/>
      <c r="Y21"/>
      <c r="Z21"/>
      <c r="AA21"/>
      <c r="AB21"/>
      <c r="AC21"/>
      <c r="AD21"/>
      <c r="AE21"/>
      <c r="AF21"/>
      <c r="AK21"/>
      <c r="AL21"/>
      <c r="AM21"/>
      <c r="AN21"/>
      <c r="AO21"/>
      <c r="AP21"/>
    </row>
    <row r="22" spans="1:42" ht="13.15" customHeight="1" x14ac:dyDescent="0.2">
      <c r="A22" s="2"/>
      <c r="B22" s="2"/>
      <c r="C22" s="2"/>
      <c r="H22" s="46"/>
      <c r="L22" s="2"/>
      <c r="M22" s="2"/>
      <c r="N22" s="2"/>
      <c r="S22" s="46"/>
      <c r="W22"/>
      <c r="X22"/>
      <c r="Y22"/>
      <c r="Z22"/>
      <c r="AA22"/>
      <c r="AB22"/>
      <c r="AC22"/>
      <c r="AD22"/>
      <c r="AE22"/>
      <c r="AF22"/>
      <c r="AK22"/>
      <c r="AL22"/>
      <c r="AM22"/>
      <c r="AN22"/>
      <c r="AO22"/>
      <c r="AP22"/>
    </row>
    <row r="23" spans="1:42" s="31" customFormat="1" ht="45.6" customHeight="1" x14ac:dyDescent="0.2">
      <c r="A23" s="97" t="s">
        <v>132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</row>
    <row r="24" spans="1:42" ht="22.9" customHeight="1" x14ac:dyDescent="0.2">
      <c r="A24" s="76" t="s">
        <v>127</v>
      </c>
      <c r="B24" s="76"/>
      <c r="C24" s="76"/>
      <c r="D24" s="38" t="s">
        <v>0</v>
      </c>
      <c r="E24" s="71" t="s">
        <v>48</v>
      </c>
      <c r="F24" s="72"/>
      <c r="G24" s="77" t="s">
        <v>2</v>
      </c>
      <c r="H24" s="78"/>
      <c r="I24" s="53" t="s">
        <v>116</v>
      </c>
      <c r="J24" s="52"/>
      <c r="L24" s="76" t="s">
        <v>129</v>
      </c>
      <c r="M24" s="76"/>
      <c r="N24" s="76"/>
      <c r="O24" s="38" t="s">
        <v>0</v>
      </c>
      <c r="P24" s="71" t="s">
        <v>48</v>
      </c>
      <c r="Q24" s="72"/>
      <c r="R24" s="116" t="s">
        <v>2</v>
      </c>
      <c r="S24" s="117"/>
      <c r="T24" s="53" t="s">
        <v>116</v>
      </c>
      <c r="U24" s="59"/>
      <c r="W24"/>
      <c r="X24"/>
      <c r="Y24"/>
      <c r="Z24"/>
      <c r="AA24"/>
      <c r="AB24"/>
      <c r="AC24"/>
      <c r="AD24"/>
      <c r="AE24"/>
      <c r="AF24"/>
      <c r="AK24"/>
      <c r="AL24"/>
      <c r="AM24"/>
      <c r="AN24"/>
      <c r="AO24"/>
      <c r="AP24"/>
    </row>
    <row r="25" spans="1:42" ht="35.450000000000003" customHeight="1" x14ac:dyDescent="0.2">
      <c r="A25" s="76"/>
      <c r="B25" s="76"/>
      <c r="C25" s="76"/>
      <c r="D25" s="38" t="s">
        <v>3</v>
      </c>
      <c r="E25" s="67" t="s">
        <v>130</v>
      </c>
      <c r="F25" s="88" t="s">
        <v>115</v>
      </c>
      <c r="G25" s="78"/>
      <c r="H25" s="78"/>
      <c r="I25" s="78"/>
      <c r="J25" s="89"/>
      <c r="L25" s="76"/>
      <c r="M25" s="76"/>
      <c r="N25" s="76"/>
      <c r="O25" s="38" t="s">
        <v>3</v>
      </c>
      <c r="P25" s="64" t="s">
        <v>130</v>
      </c>
      <c r="Q25" s="90" t="s">
        <v>126</v>
      </c>
      <c r="R25" s="91"/>
      <c r="S25" s="91"/>
      <c r="T25" s="91"/>
      <c r="U25" s="92"/>
      <c r="W25"/>
      <c r="X25"/>
      <c r="Y25"/>
      <c r="Z25"/>
      <c r="AA25"/>
      <c r="AB25"/>
      <c r="AC25"/>
      <c r="AD25"/>
      <c r="AE25"/>
      <c r="AF25"/>
      <c r="AK25"/>
      <c r="AL25"/>
      <c r="AM25"/>
      <c r="AN25"/>
      <c r="AO25"/>
      <c r="AP25"/>
    </row>
    <row r="26" spans="1:42" s="1" customFormat="1" ht="19.899999999999999" customHeight="1" x14ac:dyDescent="0.2">
      <c r="A26" s="79" t="s">
        <v>5</v>
      </c>
      <c r="B26" s="79" t="s">
        <v>6</v>
      </c>
      <c r="C26" s="79"/>
      <c r="D26" s="79" t="s">
        <v>7</v>
      </c>
      <c r="E26" s="102" t="s">
        <v>8</v>
      </c>
      <c r="F26" s="100"/>
      <c r="G26" s="100"/>
      <c r="H26" s="101" t="s">
        <v>9</v>
      </c>
      <c r="I26" s="101" t="s">
        <v>10</v>
      </c>
      <c r="J26" s="115" t="s">
        <v>117</v>
      </c>
      <c r="L26" s="79" t="s">
        <v>5</v>
      </c>
      <c r="M26" s="79" t="s">
        <v>6</v>
      </c>
      <c r="N26" s="79"/>
      <c r="O26" s="79" t="s">
        <v>7</v>
      </c>
      <c r="P26" s="100" t="s">
        <v>8</v>
      </c>
      <c r="Q26" s="100"/>
      <c r="R26" s="100"/>
      <c r="S26" s="101" t="s">
        <v>9</v>
      </c>
      <c r="T26" s="82" t="s">
        <v>10</v>
      </c>
      <c r="U26" s="83" t="s">
        <v>117</v>
      </c>
    </row>
    <row r="27" spans="1:42" s="1" customFormat="1" ht="22.15" customHeight="1" x14ac:dyDescent="0.2">
      <c r="A27" s="80"/>
      <c r="B27" s="86"/>
      <c r="C27" s="87"/>
      <c r="D27" s="80"/>
      <c r="E27" s="63" t="s">
        <v>11</v>
      </c>
      <c r="F27" s="63" t="s">
        <v>12</v>
      </c>
      <c r="G27" s="63" t="s">
        <v>13</v>
      </c>
      <c r="H27" s="102"/>
      <c r="I27" s="102"/>
      <c r="J27" s="102"/>
      <c r="L27" s="80"/>
      <c r="M27" s="86"/>
      <c r="N27" s="87"/>
      <c r="O27" s="80"/>
      <c r="P27" s="63" t="s">
        <v>11</v>
      </c>
      <c r="Q27" s="63" t="s">
        <v>12</v>
      </c>
      <c r="R27" s="63" t="s">
        <v>13</v>
      </c>
      <c r="S27" s="102"/>
      <c r="T27" s="80"/>
      <c r="U27" s="84"/>
    </row>
    <row r="28" spans="1:42" s="42" customFormat="1" ht="17.45" customHeight="1" x14ac:dyDescent="0.2">
      <c r="A28" s="60" t="s">
        <v>14</v>
      </c>
      <c r="B28" s="114"/>
      <c r="C28" s="114"/>
      <c r="D28" s="41"/>
      <c r="E28" s="41"/>
      <c r="F28" s="41"/>
      <c r="G28" s="41"/>
      <c r="H28" s="41"/>
      <c r="I28" s="55"/>
      <c r="J28" s="55"/>
      <c r="L28" s="3" t="s">
        <v>14</v>
      </c>
      <c r="M28" s="114"/>
      <c r="N28" s="114"/>
      <c r="O28" s="41"/>
      <c r="P28" s="41"/>
      <c r="Q28" s="41"/>
      <c r="R28" s="41"/>
      <c r="S28" s="41"/>
      <c r="T28" s="55"/>
      <c r="U28" s="55"/>
    </row>
    <row r="29" spans="1:42" s="61" customFormat="1" ht="34.9" customHeight="1" x14ac:dyDescent="0.2">
      <c r="A29" s="47"/>
      <c r="B29" s="75"/>
      <c r="C29" s="75"/>
      <c r="D29" s="44"/>
      <c r="E29" s="45"/>
      <c r="F29" s="45"/>
      <c r="G29" s="45"/>
      <c r="H29" s="45"/>
      <c r="I29" s="45"/>
      <c r="J29" s="45"/>
      <c r="K29" s="51"/>
      <c r="L29" s="47"/>
      <c r="M29" s="75"/>
      <c r="N29" s="75"/>
      <c r="O29" s="44"/>
      <c r="P29" s="45"/>
      <c r="Q29" s="45"/>
      <c r="R29" s="45"/>
      <c r="S29" s="45"/>
      <c r="T29" s="45"/>
      <c r="U29" s="45"/>
    </row>
    <row r="30" spans="1:42" s="61" customFormat="1" ht="34.9" customHeight="1" x14ac:dyDescent="0.2">
      <c r="A30" s="47"/>
      <c r="B30" s="75" t="s">
        <v>100</v>
      </c>
      <c r="C30" s="75"/>
      <c r="D30" s="44" t="s">
        <v>38</v>
      </c>
      <c r="E30" s="45" t="s">
        <v>43</v>
      </c>
      <c r="F30" s="45" t="s">
        <v>50</v>
      </c>
      <c r="G30" s="45" t="s">
        <v>51</v>
      </c>
      <c r="H30" s="45" t="s">
        <v>52</v>
      </c>
      <c r="I30" s="45" t="s">
        <v>53</v>
      </c>
      <c r="J30" s="45"/>
      <c r="K30" s="51"/>
      <c r="L30" s="47"/>
      <c r="M30" s="75" t="s">
        <v>100</v>
      </c>
      <c r="N30" s="75"/>
      <c r="O30" s="44" t="s">
        <v>91</v>
      </c>
      <c r="P30" s="45">
        <v>4</v>
      </c>
      <c r="Q30" s="45">
        <v>5</v>
      </c>
      <c r="R30" s="45">
        <v>26</v>
      </c>
      <c r="S30" s="45">
        <v>164</v>
      </c>
      <c r="T30" s="45">
        <v>107.1</v>
      </c>
      <c r="U30" s="45"/>
    </row>
    <row r="31" spans="1:42" s="61" customFormat="1" ht="34.9" customHeight="1" x14ac:dyDescent="0.2">
      <c r="A31" s="47"/>
      <c r="B31" s="75" t="s">
        <v>101</v>
      </c>
      <c r="C31" s="75"/>
      <c r="D31" s="44" t="s">
        <v>54</v>
      </c>
      <c r="E31" s="45" t="s">
        <v>17</v>
      </c>
      <c r="F31" s="45" t="s">
        <v>26</v>
      </c>
      <c r="G31" s="45" t="s">
        <v>4</v>
      </c>
      <c r="H31" s="45">
        <v>88</v>
      </c>
      <c r="I31" s="45" t="s">
        <v>56</v>
      </c>
      <c r="J31" s="45"/>
      <c r="K31" s="51"/>
      <c r="L31" s="47"/>
      <c r="M31" s="75" t="s">
        <v>101</v>
      </c>
      <c r="N31" s="75"/>
      <c r="O31" s="44" t="s">
        <v>54</v>
      </c>
      <c r="P31" s="45" t="s">
        <v>17</v>
      </c>
      <c r="Q31" s="45" t="s">
        <v>26</v>
      </c>
      <c r="R31" s="45" t="s">
        <v>4</v>
      </c>
      <c r="S31" s="45">
        <v>88</v>
      </c>
      <c r="T31" s="45" t="s">
        <v>56</v>
      </c>
      <c r="U31" s="45"/>
    </row>
    <row r="32" spans="1:42" s="61" customFormat="1" ht="34.9" customHeight="1" x14ac:dyDescent="0.2">
      <c r="A32" s="47"/>
      <c r="B32" s="75" t="s">
        <v>98</v>
      </c>
      <c r="C32" s="75"/>
      <c r="D32" s="44" t="s">
        <v>44</v>
      </c>
      <c r="E32" s="45" t="s">
        <v>4</v>
      </c>
      <c r="F32" s="45" t="s">
        <v>45</v>
      </c>
      <c r="G32" s="45" t="s">
        <v>35</v>
      </c>
      <c r="H32" s="45" t="s">
        <v>46</v>
      </c>
      <c r="I32" s="45" t="s">
        <v>24</v>
      </c>
      <c r="J32" s="45"/>
      <c r="K32" s="51"/>
      <c r="L32" s="47"/>
      <c r="M32" s="75" t="s">
        <v>98</v>
      </c>
      <c r="N32" s="75"/>
      <c r="O32" s="44" t="s">
        <v>44</v>
      </c>
      <c r="P32" s="45" t="s">
        <v>4</v>
      </c>
      <c r="Q32" s="45" t="s">
        <v>45</v>
      </c>
      <c r="R32" s="45" t="s">
        <v>35</v>
      </c>
      <c r="S32" s="45" t="s">
        <v>46</v>
      </c>
      <c r="T32" s="45" t="s">
        <v>24</v>
      </c>
      <c r="U32" s="45"/>
    </row>
    <row r="33" spans="1:42" s="61" customFormat="1" ht="34.9" customHeight="1" x14ac:dyDescent="0.2">
      <c r="A33" s="47"/>
      <c r="B33" s="103" t="s">
        <v>94</v>
      </c>
      <c r="C33" s="103"/>
      <c r="D33" s="22" t="s">
        <v>21</v>
      </c>
      <c r="E33" s="30"/>
      <c r="F33" s="30"/>
      <c r="G33" s="30" t="s">
        <v>22</v>
      </c>
      <c r="H33" s="30" t="s">
        <v>23</v>
      </c>
      <c r="I33" s="30" t="s">
        <v>24</v>
      </c>
      <c r="J33" s="30"/>
      <c r="K33" s="40"/>
      <c r="L33" s="39"/>
      <c r="M33" s="103" t="s">
        <v>94</v>
      </c>
      <c r="N33" s="103"/>
      <c r="O33" s="22" t="s">
        <v>21</v>
      </c>
      <c r="P33" s="30"/>
      <c r="Q33" s="30"/>
      <c r="R33" s="30" t="s">
        <v>22</v>
      </c>
      <c r="S33" s="30" t="s">
        <v>23</v>
      </c>
      <c r="T33" s="30" t="s">
        <v>24</v>
      </c>
      <c r="U33" s="30"/>
    </row>
    <row r="34" spans="1:42" s="61" customFormat="1" ht="34.9" customHeight="1" x14ac:dyDescent="0.2">
      <c r="A34" s="47"/>
      <c r="B34" s="75" t="s">
        <v>95</v>
      </c>
      <c r="C34" s="75"/>
      <c r="D34" s="44" t="s">
        <v>25</v>
      </c>
      <c r="E34" s="45" t="s">
        <v>26</v>
      </c>
      <c r="F34" s="45" t="s">
        <v>4</v>
      </c>
      <c r="G34" s="45" t="s">
        <v>27</v>
      </c>
      <c r="H34" s="45" t="s">
        <v>28</v>
      </c>
      <c r="I34" s="45" t="s">
        <v>29</v>
      </c>
      <c r="J34" s="45"/>
      <c r="K34" s="51"/>
      <c r="L34" s="47"/>
      <c r="M34" s="75" t="s">
        <v>95</v>
      </c>
      <c r="N34" s="75"/>
      <c r="O34" s="44" t="s">
        <v>25</v>
      </c>
      <c r="P34" s="45" t="s">
        <v>26</v>
      </c>
      <c r="Q34" s="45" t="s">
        <v>4</v>
      </c>
      <c r="R34" s="45" t="s">
        <v>27</v>
      </c>
      <c r="S34" s="45" t="s">
        <v>28</v>
      </c>
      <c r="T34" s="45" t="s">
        <v>29</v>
      </c>
      <c r="U34" s="45"/>
    </row>
    <row r="35" spans="1:42" s="42" customFormat="1" ht="34.9" customHeight="1" x14ac:dyDescent="0.2">
      <c r="A35" s="99" t="s">
        <v>34</v>
      </c>
      <c r="B35" s="99"/>
      <c r="C35" s="99"/>
      <c r="D35" s="23">
        <f>D34+D33+D32+70+154</f>
        <v>492</v>
      </c>
      <c r="E35" s="45">
        <f>E34+E33+E32+E31+E30+E29</f>
        <v>14</v>
      </c>
      <c r="F35" s="45">
        <f t="shared" ref="F35:H35" si="2">F34+F33+F32+F31+F30+F29</f>
        <v>12</v>
      </c>
      <c r="G35" s="45">
        <f t="shared" si="2"/>
        <v>69</v>
      </c>
      <c r="H35" s="45">
        <f t="shared" si="2"/>
        <v>468</v>
      </c>
      <c r="I35" s="45"/>
      <c r="J35" s="45">
        <v>71.09</v>
      </c>
      <c r="K35" s="46"/>
      <c r="L35" s="106" t="s">
        <v>34</v>
      </c>
      <c r="M35" s="106"/>
      <c r="N35" s="106"/>
      <c r="O35" s="23">
        <f>O34+O33+O32+70+185</f>
        <v>523</v>
      </c>
      <c r="P35" s="45">
        <f>P34+P33+P32+P31+P30+P29</f>
        <v>15</v>
      </c>
      <c r="Q35" s="45">
        <f t="shared" ref="Q35:S35" si="3">Q34+Q33+Q32+Q31+Q30+Q29</f>
        <v>12</v>
      </c>
      <c r="R35" s="45">
        <f t="shared" si="3"/>
        <v>73</v>
      </c>
      <c r="S35" s="45">
        <f t="shared" si="3"/>
        <v>492</v>
      </c>
      <c r="T35" s="45"/>
      <c r="U35" s="45">
        <v>78.02</v>
      </c>
    </row>
    <row r="36" spans="1:42" ht="10.9" customHeight="1" x14ac:dyDescent="0.2">
      <c r="E36" s="93"/>
      <c r="F36" s="93"/>
      <c r="G36" s="93"/>
      <c r="H36" s="93"/>
      <c r="I36" s="93"/>
      <c r="J36" s="93"/>
      <c r="L36" s="1"/>
      <c r="M36" s="1"/>
      <c r="N36" s="1"/>
      <c r="P36" s="93"/>
      <c r="Q36" s="93"/>
      <c r="R36" s="93"/>
      <c r="S36" s="93"/>
      <c r="T36" s="93"/>
      <c r="U36" s="93"/>
      <c r="W36"/>
      <c r="X36"/>
      <c r="Y36"/>
      <c r="Z36"/>
      <c r="AA36"/>
      <c r="AB36"/>
      <c r="AC36"/>
      <c r="AD36"/>
      <c r="AE36"/>
      <c r="AF36"/>
      <c r="AK36"/>
      <c r="AL36"/>
      <c r="AM36"/>
      <c r="AN36"/>
      <c r="AO36"/>
      <c r="AP36"/>
    </row>
    <row r="37" spans="1:42" ht="10.9" customHeight="1" x14ac:dyDescent="0.2">
      <c r="A37" s="2"/>
      <c r="H37" s="46"/>
      <c r="L37" s="2"/>
      <c r="M37" s="1"/>
      <c r="N37" s="1"/>
      <c r="S37" s="46"/>
      <c r="W37"/>
      <c r="X37"/>
      <c r="Y37"/>
      <c r="Z37"/>
      <c r="AA37"/>
      <c r="AB37"/>
      <c r="AC37"/>
      <c r="AD37"/>
      <c r="AE37"/>
      <c r="AF37"/>
      <c r="AK37"/>
      <c r="AL37"/>
      <c r="AM37"/>
      <c r="AN37"/>
      <c r="AO37"/>
      <c r="AP37"/>
    </row>
    <row r="38" spans="1:42" ht="10.9" customHeight="1" x14ac:dyDescent="0.2">
      <c r="A38" s="95"/>
      <c r="B38" s="95"/>
      <c r="C38" s="95"/>
      <c r="H38" s="46"/>
      <c r="L38" s="95"/>
      <c r="M38" s="95"/>
      <c r="N38" s="95"/>
      <c r="S38" s="46"/>
      <c r="W38"/>
      <c r="X38"/>
      <c r="Y38"/>
      <c r="Z38"/>
      <c r="AA38"/>
      <c r="AB38"/>
      <c r="AC38"/>
      <c r="AD38"/>
      <c r="AE38"/>
      <c r="AF38"/>
      <c r="AK38"/>
      <c r="AL38"/>
      <c r="AM38"/>
      <c r="AN38"/>
      <c r="AO38"/>
      <c r="AP38"/>
    </row>
    <row r="39" spans="1:42" ht="13.15" customHeight="1" x14ac:dyDescent="0.2">
      <c r="A39" s="95"/>
      <c r="B39" s="95"/>
      <c r="C39" s="95"/>
      <c r="G39" s="96"/>
      <c r="H39" s="96"/>
      <c r="I39" s="96"/>
      <c r="J39" s="96"/>
      <c r="L39" s="95"/>
      <c r="M39" s="95"/>
      <c r="N39" s="95"/>
      <c r="R39" s="96"/>
      <c r="S39" s="96"/>
      <c r="T39" s="96"/>
      <c r="U39" s="96"/>
      <c r="W39"/>
      <c r="X39"/>
      <c r="Y39"/>
      <c r="Z39"/>
      <c r="AA39"/>
      <c r="AB39"/>
      <c r="AC39"/>
      <c r="AD39"/>
      <c r="AE39"/>
      <c r="AF39"/>
      <c r="AK39"/>
      <c r="AL39"/>
      <c r="AM39"/>
      <c r="AN39"/>
      <c r="AO39"/>
      <c r="AP39"/>
    </row>
    <row r="40" spans="1:42" ht="13.15" customHeight="1" x14ac:dyDescent="0.2">
      <c r="A40" s="2"/>
      <c r="B40" s="2"/>
      <c r="C40" s="2"/>
      <c r="H40" s="46"/>
      <c r="L40" s="2"/>
      <c r="M40" s="2"/>
      <c r="N40" s="2"/>
      <c r="S40" s="46"/>
      <c r="W40"/>
      <c r="X40"/>
      <c r="Y40"/>
      <c r="Z40"/>
      <c r="AA40"/>
      <c r="AB40"/>
      <c r="AC40"/>
      <c r="AD40"/>
      <c r="AE40"/>
      <c r="AF40"/>
      <c r="AK40"/>
      <c r="AL40"/>
      <c r="AM40"/>
      <c r="AN40"/>
      <c r="AO40"/>
      <c r="AP40"/>
    </row>
    <row r="41" spans="1:42" s="31" customFormat="1" ht="30.6" customHeight="1" x14ac:dyDescent="0.2">
      <c r="A41" s="97" t="s">
        <v>133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</row>
    <row r="42" spans="1:42" ht="10.9" customHeight="1" x14ac:dyDescent="0.2">
      <c r="A42" s="118" t="s">
        <v>127</v>
      </c>
      <c r="B42" s="118"/>
      <c r="C42" s="118"/>
      <c r="D42" s="62" t="s">
        <v>0</v>
      </c>
      <c r="E42" s="56" t="s">
        <v>122</v>
      </c>
      <c r="F42" s="52"/>
      <c r="G42" s="77" t="s">
        <v>2</v>
      </c>
      <c r="H42" s="78"/>
      <c r="I42" s="53" t="s">
        <v>116</v>
      </c>
      <c r="J42" s="52"/>
      <c r="L42" s="76" t="s">
        <v>129</v>
      </c>
      <c r="M42" s="76"/>
      <c r="N42" s="76"/>
      <c r="O42" s="38" t="s">
        <v>0</v>
      </c>
      <c r="P42" s="53" t="s">
        <v>123</v>
      </c>
      <c r="Q42" s="52"/>
      <c r="R42" s="77" t="s">
        <v>2</v>
      </c>
      <c r="S42" s="78"/>
      <c r="T42" s="53" t="s">
        <v>116</v>
      </c>
      <c r="U42" s="52"/>
      <c r="W42"/>
      <c r="X42"/>
      <c r="Y42"/>
      <c r="Z42"/>
      <c r="AA42"/>
      <c r="AB42"/>
      <c r="AC42"/>
      <c r="AD42"/>
      <c r="AE42"/>
      <c r="AF42"/>
      <c r="AK42"/>
      <c r="AL42"/>
      <c r="AM42"/>
      <c r="AN42"/>
      <c r="AO42"/>
      <c r="AP42"/>
    </row>
    <row r="43" spans="1:42" ht="22.9" customHeight="1" x14ac:dyDescent="0.2">
      <c r="A43" s="118"/>
      <c r="B43" s="118"/>
      <c r="C43" s="118"/>
      <c r="D43" s="36" t="s">
        <v>3</v>
      </c>
      <c r="E43" s="67" t="s">
        <v>130</v>
      </c>
      <c r="F43" s="88" t="s">
        <v>115</v>
      </c>
      <c r="G43" s="78"/>
      <c r="H43" s="78"/>
      <c r="I43" s="78"/>
      <c r="J43" s="89"/>
      <c r="L43" s="76"/>
      <c r="M43" s="76"/>
      <c r="N43" s="76"/>
      <c r="O43" s="38" t="s">
        <v>3</v>
      </c>
      <c r="P43" s="64" t="s">
        <v>130</v>
      </c>
      <c r="Q43" s="90" t="s">
        <v>126</v>
      </c>
      <c r="R43" s="91"/>
      <c r="S43" s="91"/>
      <c r="T43" s="91"/>
      <c r="U43" s="92"/>
      <c r="W43"/>
      <c r="X43"/>
      <c r="Y43"/>
      <c r="Z43"/>
      <c r="AA43"/>
      <c r="AB43"/>
      <c r="AC43"/>
      <c r="AD43"/>
      <c r="AE43"/>
      <c r="AF43"/>
      <c r="AK43"/>
      <c r="AL43"/>
      <c r="AM43"/>
      <c r="AN43"/>
      <c r="AO43"/>
      <c r="AP43"/>
    </row>
    <row r="44" spans="1:42" s="1" customFormat="1" ht="19.899999999999999" customHeight="1" x14ac:dyDescent="0.2">
      <c r="A44" s="79" t="s">
        <v>5</v>
      </c>
      <c r="B44" s="79" t="s">
        <v>6</v>
      </c>
      <c r="C44" s="79"/>
      <c r="D44" s="79" t="s">
        <v>7</v>
      </c>
      <c r="E44" s="80" t="s">
        <v>8</v>
      </c>
      <c r="F44" s="81"/>
      <c r="G44" s="81"/>
      <c r="H44" s="82" t="s">
        <v>9</v>
      </c>
      <c r="I44" s="82" t="s">
        <v>10</v>
      </c>
      <c r="J44" s="83" t="s">
        <v>117</v>
      </c>
      <c r="L44" s="79" t="s">
        <v>5</v>
      </c>
      <c r="M44" s="79" t="s">
        <v>6</v>
      </c>
      <c r="N44" s="79"/>
      <c r="O44" s="79" t="s">
        <v>7</v>
      </c>
      <c r="P44" s="81" t="s">
        <v>8</v>
      </c>
      <c r="Q44" s="81"/>
      <c r="R44" s="81"/>
      <c r="S44" s="101" t="s">
        <v>9</v>
      </c>
      <c r="T44" s="82" t="s">
        <v>10</v>
      </c>
      <c r="U44" s="83" t="s">
        <v>117</v>
      </c>
    </row>
    <row r="45" spans="1:42" s="1" customFormat="1" ht="22.15" customHeight="1" x14ac:dyDescent="0.2">
      <c r="A45" s="80"/>
      <c r="B45" s="86"/>
      <c r="C45" s="87"/>
      <c r="D45" s="80"/>
      <c r="E45" s="33" t="s">
        <v>11</v>
      </c>
      <c r="F45" s="33" t="s">
        <v>12</v>
      </c>
      <c r="G45" s="33" t="s">
        <v>13</v>
      </c>
      <c r="H45" s="80"/>
      <c r="I45" s="80"/>
      <c r="J45" s="84"/>
      <c r="L45" s="80"/>
      <c r="M45" s="86"/>
      <c r="N45" s="87"/>
      <c r="O45" s="80"/>
      <c r="P45" s="33" t="s">
        <v>11</v>
      </c>
      <c r="Q45" s="33" t="s">
        <v>12</v>
      </c>
      <c r="R45" s="33" t="s">
        <v>13</v>
      </c>
      <c r="S45" s="102"/>
      <c r="T45" s="80"/>
      <c r="U45" s="84"/>
    </row>
    <row r="46" spans="1:42" ht="10.9" customHeight="1" x14ac:dyDescent="0.2">
      <c r="A46" s="3" t="s">
        <v>14</v>
      </c>
      <c r="B46" s="107"/>
      <c r="C46" s="107"/>
      <c r="D46" s="8"/>
      <c r="E46" s="8"/>
      <c r="F46" s="8"/>
      <c r="G46" s="8"/>
      <c r="H46" s="8"/>
      <c r="I46" s="57"/>
      <c r="J46" s="57"/>
      <c r="L46" s="3" t="s">
        <v>14</v>
      </c>
      <c r="M46" s="107"/>
      <c r="N46" s="107"/>
      <c r="O46" s="8"/>
      <c r="P46" s="8"/>
      <c r="Q46" s="8"/>
      <c r="R46" s="8"/>
      <c r="S46" s="8"/>
      <c r="T46" s="57"/>
      <c r="U46" s="57"/>
      <c r="W46"/>
      <c r="X46"/>
      <c r="Y46"/>
      <c r="Z46"/>
      <c r="AA46"/>
      <c r="AB46"/>
      <c r="AC46"/>
      <c r="AD46"/>
      <c r="AE46"/>
      <c r="AF46"/>
      <c r="AK46"/>
      <c r="AL46"/>
      <c r="AM46"/>
      <c r="AN46"/>
      <c r="AO46"/>
      <c r="AP46"/>
    </row>
    <row r="47" spans="1:42" s="14" customFormat="1" ht="34.9" customHeight="1" x14ac:dyDescent="0.2">
      <c r="A47" s="25"/>
      <c r="B47" s="105" t="s">
        <v>103</v>
      </c>
      <c r="C47" s="105"/>
      <c r="D47" s="15" t="s">
        <v>38</v>
      </c>
      <c r="E47" s="26" t="s">
        <v>17</v>
      </c>
      <c r="F47" s="26" t="s">
        <v>26</v>
      </c>
      <c r="G47" s="26" t="s">
        <v>18</v>
      </c>
      <c r="H47" s="26" t="s">
        <v>60</v>
      </c>
      <c r="I47" s="26" t="s">
        <v>61</v>
      </c>
      <c r="J47" s="26"/>
      <c r="L47" s="25"/>
      <c r="M47" s="105" t="s">
        <v>103</v>
      </c>
      <c r="N47" s="105"/>
      <c r="O47" s="15" t="s">
        <v>91</v>
      </c>
      <c r="P47" s="26">
        <v>7</v>
      </c>
      <c r="Q47" s="26">
        <v>4</v>
      </c>
      <c r="R47" s="26">
        <v>44</v>
      </c>
      <c r="S47" s="26">
        <v>246</v>
      </c>
      <c r="T47" s="26">
        <v>77.02</v>
      </c>
      <c r="U47" s="26"/>
    </row>
    <row r="48" spans="1:42" s="14" customFormat="1" ht="34.9" customHeight="1" x14ac:dyDescent="0.2">
      <c r="A48" s="25"/>
      <c r="B48" s="105" t="s">
        <v>104</v>
      </c>
      <c r="C48" s="105"/>
      <c r="D48" s="15">
        <v>60</v>
      </c>
      <c r="E48" s="26" t="s">
        <v>33</v>
      </c>
      <c r="F48" s="26" t="s">
        <v>58</v>
      </c>
      <c r="G48" s="26" t="s">
        <v>17</v>
      </c>
      <c r="H48" s="26" t="s">
        <v>62</v>
      </c>
      <c r="I48" s="26" t="s">
        <v>63</v>
      </c>
      <c r="J48" s="26"/>
      <c r="L48" s="25"/>
      <c r="M48" s="105" t="s">
        <v>104</v>
      </c>
      <c r="N48" s="105"/>
      <c r="O48" s="15">
        <v>60</v>
      </c>
      <c r="P48" s="26" t="s">
        <v>33</v>
      </c>
      <c r="Q48" s="26" t="s">
        <v>58</v>
      </c>
      <c r="R48" s="26" t="s">
        <v>17</v>
      </c>
      <c r="S48" s="26" t="s">
        <v>62</v>
      </c>
      <c r="T48" s="26" t="s">
        <v>63</v>
      </c>
      <c r="U48" s="26"/>
    </row>
    <row r="49" spans="1:42" s="14" customFormat="1" ht="34.9" customHeight="1" x14ac:dyDescent="0.2">
      <c r="A49" s="25"/>
      <c r="B49" s="105" t="s">
        <v>102</v>
      </c>
      <c r="C49" s="105"/>
      <c r="D49" s="15" t="s">
        <v>49</v>
      </c>
      <c r="E49" s="26"/>
      <c r="F49" s="26" t="s">
        <v>4</v>
      </c>
      <c r="G49" s="26" t="s">
        <v>45</v>
      </c>
      <c r="H49" s="26" t="s">
        <v>51</v>
      </c>
      <c r="I49" s="26" t="s">
        <v>59</v>
      </c>
      <c r="J49" s="26"/>
      <c r="L49" s="25"/>
      <c r="M49" s="105" t="s">
        <v>102</v>
      </c>
      <c r="N49" s="105"/>
      <c r="O49" s="15">
        <v>50</v>
      </c>
      <c r="P49" s="26">
        <v>1</v>
      </c>
      <c r="Q49" s="26">
        <v>3</v>
      </c>
      <c r="R49" s="26">
        <v>3</v>
      </c>
      <c r="S49" s="26">
        <v>34</v>
      </c>
      <c r="T49" s="26">
        <v>593.07000000000005</v>
      </c>
      <c r="U49" s="26"/>
    </row>
    <row r="50" spans="1:42" s="14" customFormat="1" ht="34.9" customHeight="1" x14ac:dyDescent="0.2">
      <c r="A50" s="25"/>
      <c r="B50" s="105" t="s">
        <v>105</v>
      </c>
      <c r="C50" s="105"/>
      <c r="D50" s="15" t="s">
        <v>64</v>
      </c>
      <c r="E50" s="26" t="s">
        <v>4</v>
      </c>
      <c r="F50" s="26"/>
      <c r="G50" s="26" t="s">
        <v>65</v>
      </c>
      <c r="H50" s="26" t="s">
        <v>66</v>
      </c>
      <c r="I50" s="26" t="s">
        <v>67</v>
      </c>
      <c r="J50" s="26"/>
      <c r="L50" s="25"/>
      <c r="M50" s="105" t="s">
        <v>105</v>
      </c>
      <c r="N50" s="105"/>
      <c r="O50" s="15" t="s">
        <v>64</v>
      </c>
      <c r="P50" s="26" t="s">
        <v>4</v>
      </c>
      <c r="Q50" s="26"/>
      <c r="R50" s="26" t="s">
        <v>65</v>
      </c>
      <c r="S50" s="26" t="s">
        <v>66</v>
      </c>
      <c r="T50" s="26" t="s">
        <v>67</v>
      </c>
      <c r="U50" s="26"/>
    </row>
    <row r="51" spans="1:42" s="14" customFormat="1" ht="34.9" customHeight="1" x14ac:dyDescent="0.2">
      <c r="A51" s="25"/>
      <c r="B51" s="105" t="s">
        <v>95</v>
      </c>
      <c r="C51" s="105"/>
      <c r="D51" s="15" t="s">
        <v>25</v>
      </c>
      <c r="E51" s="26" t="s">
        <v>26</v>
      </c>
      <c r="F51" s="26" t="s">
        <v>4</v>
      </c>
      <c r="G51" s="26" t="s">
        <v>27</v>
      </c>
      <c r="H51" s="26" t="s">
        <v>28</v>
      </c>
      <c r="I51" s="26" t="s">
        <v>29</v>
      </c>
      <c r="J51" s="26"/>
      <c r="L51" s="25"/>
      <c r="M51" s="105" t="s">
        <v>95</v>
      </c>
      <c r="N51" s="121"/>
      <c r="O51" s="15" t="s">
        <v>25</v>
      </c>
      <c r="P51" s="26" t="s">
        <v>26</v>
      </c>
      <c r="Q51" s="26" t="s">
        <v>4</v>
      </c>
      <c r="R51" s="26" t="s">
        <v>27</v>
      </c>
      <c r="S51" s="26" t="s">
        <v>28</v>
      </c>
      <c r="T51" s="26" t="s">
        <v>29</v>
      </c>
      <c r="U51" s="26"/>
    </row>
    <row r="52" spans="1:42" s="14" customFormat="1" ht="34.9" customHeight="1" x14ac:dyDescent="0.2">
      <c r="A52" s="120" t="s">
        <v>34</v>
      </c>
      <c r="B52" s="120"/>
      <c r="C52" s="120"/>
      <c r="D52" s="19">
        <f>D51+210+D49+D48+154</f>
        <v>504</v>
      </c>
      <c r="E52" s="26">
        <f>E51+E50+E49+E48+E47</f>
        <v>21</v>
      </c>
      <c r="F52" s="26">
        <f t="shared" ref="F52:H52" si="4">F51+F50+F49+F48+F47</f>
        <v>18</v>
      </c>
      <c r="G52" s="26">
        <f t="shared" si="4"/>
        <v>90</v>
      </c>
      <c r="H52" s="26">
        <f t="shared" si="4"/>
        <v>611</v>
      </c>
      <c r="I52" s="26"/>
      <c r="J52" s="26">
        <v>71.09</v>
      </c>
      <c r="L52" s="120" t="s">
        <v>34</v>
      </c>
      <c r="M52" s="120"/>
      <c r="N52" s="120"/>
      <c r="O52" s="19">
        <f>O51+210+O49+O48+185</f>
        <v>555</v>
      </c>
      <c r="P52" s="26">
        <f>P51+P50+P49+P48+P47</f>
        <v>23</v>
      </c>
      <c r="Q52" s="26">
        <f t="shared" ref="Q52:S52" si="5">Q51+Q50+Q49+Q48+Q47</f>
        <v>20</v>
      </c>
      <c r="R52" s="26">
        <f t="shared" si="5"/>
        <v>98</v>
      </c>
      <c r="S52" s="26">
        <f t="shared" si="5"/>
        <v>665</v>
      </c>
      <c r="T52" s="26"/>
      <c r="U52" s="26">
        <v>78.02</v>
      </c>
    </row>
    <row r="53" spans="1:42" ht="10.9" customHeight="1" x14ac:dyDescent="0.2">
      <c r="E53" s="119"/>
      <c r="F53" s="119"/>
      <c r="G53" s="119"/>
      <c r="H53" s="119"/>
      <c r="I53" s="119"/>
      <c r="J53" s="119"/>
      <c r="L53" s="1"/>
      <c r="M53" s="1"/>
      <c r="N53" s="1"/>
      <c r="P53" s="119"/>
      <c r="Q53" s="119"/>
      <c r="R53" s="119"/>
      <c r="S53" s="119"/>
      <c r="T53" s="119"/>
      <c r="U53" s="119"/>
      <c r="W53"/>
      <c r="X53"/>
      <c r="Y53"/>
      <c r="Z53"/>
      <c r="AA53"/>
      <c r="AB53"/>
      <c r="AC53"/>
      <c r="AD53"/>
      <c r="AE53"/>
      <c r="AF53"/>
      <c r="AK53"/>
      <c r="AL53"/>
      <c r="AM53"/>
      <c r="AN53"/>
      <c r="AO53"/>
      <c r="AP53"/>
    </row>
    <row r="54" spans="1:42" ht="10.9" customHeight="1" x14ac:dyDescent="0.2">
      <c r="A54" s="2"/>
      <c r="H54" s="46"/>
      <c r="L54" s="2"/>
      <c r="M54" s="1"/>
      <c r="N54" s="1"/>
      <c r="S54" s="46"/>
      <c r="W54"/>
      <c r="X54"/>
      <c r="Y54"/>
      <c r="Z54"/>
      <c r="AA54"/>
      <c r="AB54"/>
      <c r="AC54"/>
      <c r="AD54"/>
      <c r="AE54"/>
      <c r="AF54"/>
      <c r="AK54"/>
      <c r="AL54"/>
      <c r="AM54"/>
      <c r="AN54"/>
      <c r="AO54"/>
      <c r="AP54"/>
    </row>
    <row r="55" spans="1:42" ht="10.9" customHeight="1" x14ac:dyDescent="0.2">
      <c r="A55" s="95"/>
      <c r="B55" s="95"/>
      <c r="C55" s="95"/>
      <c r="H55" s="46"/>
      <c r="L55" s="95"/>
      <c r="M55" s="95"/>
      <c r="N55" s="95"/>
      <c r="S55" s="46"/>
      <c r="W55"/>
      <c r="X55"/>
      <c r="Y55"/>
      <c r="Z55"/>
      <c r="AA55"/>
      <c r="AB55"/>
      <c r="AC55"/>
      <c r="AD55"/>
      <c r="AE55"/>
      <c r="AF55"/>
      <c r="AK55"/>
      <c r="AL55"/>
      <c r="AM55"/>
      <c r="AN55"/>
      <c r="AO55"/>
      <c r="AP55"/>
    </row>
    <row r="56" spans="1:42" ht="13.15" customHeight="1" x14ac:dyDescent="0.2">
      <c r="A56" s="95"/>
      <c r="B56" s="95"/>
      <c r="C56" s="95"/>
      <c r="G56" s="96"/>
      <c r="H56" s="96"/>
      <c r="I56" s="96"/>
      <c r="J56" s="96"/>
      <c r="L56" s="95"/>
      <c r="M56" s="95"/>
      <c r="N56" s="95"/>
      <c r="R56" s="96"/>
      <c r="S56" s="96"/>
      <c r="T56" s="96"/>
      <c r="U56" s="96"/>
      <c r="W56"/>
      <c r="X56"/>
      <c r="Y56"/>
      <c r="Z56"/>
      <c r="AA56"/>
      <c r="AB56"/>
      <c r="AC56"/>
      <c r="AD56"/>
      <c r="AE56"/>
      <c r="AF56"/>
      <c r="AK56"/>
      <c r="AL56"/>
      <c r="AM56"/>
      <c r="AN56"/>
      <c r="AO56"/>
      <c r="AP56"/>
    </row>
    <row r="57" spans="1:42" ht="13.15" customHeight="1" x14ac:dyDescent="0.2">
      <c r="A57" s="2"/>
      <c r="B57" s="2"/>
      <c r="C57" s="2"/>
      <c r="H57" s="46"/>
      <c r="L57" s="2"/>
      <c r="M57" s="2"/>
      <c r="N57" s="2"/>
      <c r="S57" s="46"/>
      <c r="W57"/>
      <c r="X57"/>
      <c r="Y57"/>
      <c r="Z57"/>
      <c r="AA57"/>
      <c r="AB57"/>
      <c r="AC57"/>
      <c r="AD57"/>
      <c r="AE57"/>
      <c r="AF57"/>
      <c r="AK57"/>
      <c r="AL57"/>
      <c r="AM57"/>
      <c r="AN57"/>
      <c r="AO57"/>
      <c r="AP57"/>
    </row>
    <row r="58" spans="1:42" s="31" customFormat="1" ht="28.9" customHeight="1" x14ac:dyDescent="0.2">
      <c r="A58" s="97" t="s">
        <v>134</v>
      </c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</row>
    <row r="59" spans="1:42" ht="10.9" customHeight="1" x14ac:dyDescent="0.2">
      <c r="A59" s="76" t="s">
        <v>127</v>
      </c>
      <c r="B59" s="76"/>
      <c r="C59" s="76"/>
      <c r="D59" s="38" t="s">
        <v>0</v>
      </c>
      <c r="E59" s="71" t="s">
        <v>124</v>
      </c>
      <c r="F59" s="72"/>
      <c r="G59" s="77" t="s">
        <v>2</v>
      </c>
      <c r="H59" s="78"/>
      <c r="I59" s="53" t="s">
        <v>116</v>
      </c>
      <c r="J59" s="52"/>
      <c r="L59" s="76" t="s">
        <v>129</v>
      </c>
      <c r="M59" s="76"/>
      <c r="N59" s="76"/>
      <c r="O59" s="38" t="s">
        <v>0</v>
      </c>
      <c r="P59" s="71" t="s">
        <v>124</v>
      </c>
      <c r="Q59" s="72"/>
      <c r="R59" s="77" t="s">
        <v>2</v>
      </c>
      <c r="S59" s="78"/>
      <c r="T59" s="53" t="s">
        <v>116</v>
      </c>
      <c r="U59" s="52"/>
      <c r="W59"/>
      <c r="X59"/>
      <c r="Y59"/>
      <c r="Z59"/>
      <c r="AA59"/>
      <c r="AB59"/>
      <c r="AC59"/>
      <c r="AD59"/>
      <c r="AE59"/>
      <c r="AF59"/>
      <c r="AK59"/>
      <c r="AL59"/>
      <c r="AM59"/>
      <c r="AN59"/>
      <c r="AO59"/>
      <c r="AP59"/>
    </row>
    <row r="60" spans="1:42" ht="22.15" customHeight="1" x14ac:dyDescent="0.2">
      <c r="A60" s="76"/>
      <c r="B60" s="76"/>
      <c r="C60" s="76"/>
      <c r="D60" s="24" t="s">
        <v>3</v>
      </c>
      <c r="E60" s="67" t="s">
        <v>130</v>
      </c>
      <c r="F60" s="88" t="s">
        <v>115</v>
      </c>
      <c r="G60" s="78"/>
      <c r="H60" s="78"/>
      <c r="I60" s="78"/>
      <c r="J60" s="89"/>
      <c r="L60" s="76"/>
      <c r="M60" s="76"/>
      <c r="N60" s="76"/>
      <c r="O60" s="38" t="s">
        <v>3</v>
      </c>
      <c r="P60" s="64" t="s">
        <v>130</v>
      </c>
      <c r="Q60" s="90" t="s">
        <v>126</v>
      </c>
      <c r="R60" s="91"/>
      <c r="S60" s="91"/>
      <c r="T60" s="91"/>
      <c r="U60" s="92"/>
      <c r="W60"/>
      <c r="X60"/>
      <c r="Y60"/>
      <c r="Z60"/>
      <c r="AA60"/>
      <c r="AB60"/>
      <c r="AC60"/>
      <c r="AD60"/>
      <c r="AE60"/>
      <c r="AF60"/>
      <c r="AK60"/>
      <c r="AL60"/>
      <c r="AM60"/>
      <c r="AN60"/>
      <c r="AO60"/>
      <c r="AP60"/>
    </row>
    <row r="61" spans="1:42" s="9" customFormat="1" ht="21.2" customHeight="1" x14ac:dyDescent="0.2">
      <c r="A61" s="108" t="s">
        <v>5</v>
      </c>
      <c r="B61" s="108" t="s">
        <v>6</v>
      </c>
      <c r="C61" s="108"/>
      <c r="D61" s="108" t="s">
        <v>7</v>
      </c>
      <c r="E61" s="109" t="s">
        <v>8</v>
      </c>
      <c r="F61" s="113"/>
      <c r="G61" s="113"/>
      <c r="H61" s="108" t="s">
        <v>9</v>
      </c>
      <c r="I61" s="108" t="s">
        <v>10</v>
      </c>
      <c r="J61" s="83" t="s">
        <v>117</v>
      </c>
      <c r="L61" s="108" t="s">
        <v>5</v>
      </c>
      <c r="M61" s="108" t="s">
        <v>6</v>
      </c>
      <c r="N61" s="108"/>
      <c r="O61" s="112" t="s">
        <v>7</v>
      </c>
      <c r="P61" s="113" t="s">
        <v>8</v>
      </c>
      <c r="Q61" s="113"/>
      <c r="R61" s="113"/>
      <c r="S61" s="108" t="s">
        <v>9</v>
      </c>
      <c r="T61" s="108" t="s">
        <v>10</v>
      </c>
      <c r="U61" s="83" t="s">
        <v>117</v>
      </c>
    </row>
    <row r="62" spans="1:42" s="9" customFormat="1" ht="21.2" customHeight="1" x14ac:dyDescent="0.2">
      <c r="A62" s="109"/>
      <c r="B62" s="110"/>
      <c r="C62" s="111"/>
      <c r="D62" s="109"/>
      <c r="E62" s="35" t="s">
        <v>11</v>
      </c>
      <c r="F62" s="35" t="s">
        <v>12</v>
      </c>
      <c r="G62" s="35" t="s">
        <v>13</v>
      </c>
      <c r="H62" s="109"/>
      <c r="I62" s="109"/>
      <c r="J62" s="84"/>
      <c r="L62" s="109"/>
      <c r="M62" s="110"/>
      <c r="N62" s="111"/>
      <c r="O62" s="109"/>
      <c r="P62" s="35" t="s">
        <v>11</v>
      </c>
      <c r="Q62" s="35" t="s">
        <v>12</v>
      </c>
      <c r="R62" s="35" t="s">
        <v>13</v>
      </c>
      <c r="S62" s="109"/>
      <c r="T62" s="109"/>
      <c r="U62" s="84"/>
    </row>
    <row r="63" spans="1:42" s="10" customFormat="1" ht="21.2" customHeight="1" x14ac:dyDescent="0.2">
      <c r="A63" s="11" t="s">
        <v>14</v>
      </c>
      <c r="B63" s="104"/>
      <c r="C63" s="104"/>
      <c r="D63" s="12"/>
      <c r="E63" s="12"/>
      <c r="F63" s="12"/>
      <c r="G63" s="12"/>
      <c r="H63" s="12"/>
      <c r="I63" s="58"/>
      <c r="J63" s="58"/>
      <c r="L63" s="11" t="s">
        <v>14</v>
      </c>
      <c r="M63" s="104"/>
      <c r="N63" s="104"/>
      <c r="O63" s="12"/>
      <c r="P63" s="12"/>
      <c r="Q63" s="12"/>
      <c r="R63" s="12"/>
      <c r="S63" s="12"/>
      <c r="T63" s="58"/>
      <c r="U63" s="58"/>
    </row>
    <row r="64" spans="1:42" s="34" customFormat="1" ht="34.9" customHeight="1" x14ac:dyDescent="0.2">
      <c r="A64" s="43"/>
      <c r="B64" s="75" t="s">
        <v>106</v>
      </c>
      <c r="C64" s="75"/>
      <c r="D64" s="44" t="s">
        <v>71</v>
      </c>
      <c r="E64" s="45" t="s">
        <v>4</v>
      </c>
      <c r="F64" s="45" t="s">
        <v>17</v>
      </c>
      <c r="G64" s="45" t="s">
        <v>26</v>
      </c>
      <c r="H64" s="45" t="s">
        <v>37</v>
      </c>
      <c r="I64" s="45" t="s">
        <v>69</v>
      </c>
      <c r="J64" s="45"/>
      <c r="L64" s="43"/>
      <c r="M64" s="75" t="s">
        <v>106</v>
      </c>
      <c r="N64" s="75"/>
      <c r="O64" s="44" t="s">
        <v>71</v>
      </c>
      <c r="P64" s="45" t="s">
        <v>4</v>
      </c>
      <c r="Q64" s="45" t="s">
        <v>17</v>
      </c>
      <c r="R64" s="45" t="s">
        <v>26</v>
      </c>
      <c r="S64" s="45" t="s">
        <v>37</v>
      </c>
      <c r="T64" s="45" t="s">
        <v>69</v>
      </c>
      <c r="U64" s="45"/>
    </row>
    <row r="65" spans="1:42" s="34" customFormat="1" ht="34.9" customHeight="1" x14ac:dyDescent="0.2">
      <c r="A65" s="43"/>
      <c r="B65" s="75" t="s">
        <v>97</v>
      </c>
      <c r="C65" s="75"/>
      <c r="D65" s="44" t="s">
        <v>38</v>
      </c>
      <c r="E65" s="45" t="s">
        <v>22</v>
      </c>
      <c r="F65" s="45" t="s">
        <v>17</v>
      </c>
      <c r="G65" s="45" t="s">
        <v>39</v>
      </c>
      <c r="H65" s="45" t="s">
        <v>40</v>
      </c>
      <c r="I65" s="45" t="s">
        <v>41</v>
      </c>
      <c r="J65" s="45"/>
      <c r="L65" s="43"/>
      <c r="M65" s="75" t="s">
        <v>97</v>
      </c>
      <c r="N65" s="75"/>
      <c r="O65" s="44" t="s">
        <v>91</v>
      </c>
      <c r="P65" s="45">
        <v>10</v>
      </c>
      <c r="Q65" s="45">
        <v>7</v>
      </c>
      <c r="R65" s="45">
        <v>45</v>
      </c>
      <c r="S65" s="45">
        <v>288</v>
      </c>
      <c r="T65" s="45">
        <v>65.02</v>
      </c>
      <c r="U65" s="45"/>
    </row>
    <row r="66" spans="1:42" s="34" customFormat="1" ht="34.9" customHeight="1" x14ac:dyDescent="0.2">
      <c r="A66" s="43"/>
      <c r="B66" s="75" t="s">
        <v>107</v>
      </c>
      <c r="C66" s="75"/>
      <c r="D66" s="44" t="s">
        <v>42</v>
      </c>
      <c r="E66" s="45" t="s">
        <v>36</v>
      </c>
      <c r="F66" s="45" t="s">
        <v>22</v>
      </c>
      <c r="G66" s="45" t="s">
        <v>26</v>
      </c>
      <c r="H66" s="45" t="s">
        <v>28</v>
      </c>
      <c r="I66" s="45" t="s">
        <v>72</v>
      </c>
      <c r="J66" s="45"/>
      <c r="L66" s="43"/>
      <c r="M66" s="75" t="s">
        <v>107</v>
      </c>
      <c r="N66" s="75"/>
      <c r="O66" s="44" t="s">
        <v>42</v>
      </c>
      <c r="P66" s="45" t="s">
        <v>36</v>
      </c>
      <c r="Q66" s="45" t="s">
        <v>22</v>
      </c>
      <c r="R66" s="45" t="s">
        <v>26</v>
      </c>
      <c r="S66" s="45" t="s">
        <v>28</v>
      </c>
      <c r="T66" s="45" t="s">
        <v>72</v>
      </c>
      <c r="U66" s="45"/>
    </row>
    <row r="67" spans="1:42" s="34" customFormat="1" ht="34.9" customHeight="1" x14ac:dyDescent="0.2">
      <c r="A67" s="43"/>
      <c r="B67" s="75" t="s">
        <v>108</v>
      </c>
      <c r="C67" s="75"/>
      <c r="D67" s="44" t="s">
        <v>73</v>
      </c>
      <c r="E67" s="45"/>
      <c r="F67" s="45"/>
      <c r="G67" s="45" t="s">
        <v>74</v>
      </c>
      <c r="H67" s="45" t="s">
        <v>39</v>
      </c>
      <c r="I67" s="45" t="s">
        <v>75</v>
      </c>
      <c r="J67" s="45"/>
      <c r="L67" s="43"/>
      <c r="M67" s="75" t="s">
        <v>108</v>
      </c>
      <c r="N67" s="75"/>
      <c r="O67" s="44" t="s">
        <v>73</v>
      </c>
      <c r="P67" s="45"/>
      <c r="Q67" s="45"/>
      <c r="R67" s="45" t="s">
        <v>74</v>
      </c>
      <c r="S67" s="45" t="s">
        <v>39</v>
      </c>
      <c r="T67" s="45" t="s">
        <v>75</v>
      </c>
      <c r="U67" s="45"/>
    </row>
    <row r="68" spans="1:42" s="34" customFormat="1" ht="34.9" customHeight="1" x14ac:dyDescent="0.2">
      <c r="A68" s="43"/>
      <c r="B68" s="75" t="s">
        <v>99</v>
      </c>
      <c r="C68" s="75"/>
      <c r="D68" s="44" t="s">
        <v>25</v>
      </c>
      <c r="E68" s="45" t="s">
        <v>26</v>
      </c>
      <c r="F68" s="45" t="s">
        <v>4</v>
      </c>
      <c r="G68" s="45" t="s">
        <v>27</v>
      </c>
      <c r="H68" s="45" t="s">
        <v>28</v>
      </c>
      <c r="I68" s="45" t="s">
        <v>47</v>
      </c>
      <c r="J68" s="45"/>
      <c r="L68" s="43"/>
      <c r="M68" s="75" t="s">
        <v>99</v>
      </c>
      <c r="N68" s="75"/>
      <c r="O68" s="44" t="s">
        <v>25</v>
      </c>
      <c r="P68" s="45" t="s">
        <v>26</v>
      </c>
      <c r="Q68" s="45" t="s">
        <v>4</v>
      </c>
      <c r="R68" s="45" t="s">
        <v>27</v>
      </c>
      <c r="S68" s="45" t="s">
        <v>28</v>
      </c>
      <c r="T68" s="45" t="s">
        <v>47</v>
      </c>
      <c r="U68" s="45"/>
    </row>
    <row r="69" spans="1:42" s="34" customFormat="1" ht="34.9" customHeight="1" x14ac:dyDescent="0.2">
      <c r="A69" s="99" t="s">
        <v>34</v>
      </c>
      <c r="B69" s="99"/>
      <c r="C69" s="99"/>
      <c r="D69" s="23">
        <f>D68+205+70+154+D64</f>
        <v>539</v>
      </c>
      <c r="E69" s="45">
        <f>E68+E67+E66+E65+E64</f>
        <v>21</v>
      </c>
      <c r="F69" s="45">
        <f t="shared" ref="F69:H69" si="6">F68+F67+F66+F65+F64</f>
        <v>22</v>
      </c>
      <c r="G69" s="45">
        <f t="shared" si="6"/>
        <v>82</v>
      </c>
      <c r="H69" s="45">
        <f t="shared" si="6"/>
        <v>623</v>
      </c>
      <c r="I69" s="45"/>
      <c r="J69" s="45">
        <v>71.09</v>
      </c>
      <c r="L69" s="99" t="s">
        <v>34</v>
      </c>
      <c r="M69" s="99"/>
      <c r="N69" s="99"/>
      <c r="O69" s="23">
        <f>O68+205+70+185+60</f>
        <v>570</v>
      </c>
      <c r="P69" s="45">
        <f>P68+P67+P66+P65+P64</f>
        <v>22</v>
      </c>
      <c r="Q69" s="45">
        <f t="shared" ref="Q69:S69" si="7">Q68+Q67+Q66+Q65+Q64</f>
        <v>23</v>
      </c>
      <c r="R69" s="45">
        <f t="shared" si="7"/>
        <v>88</v>
      </c>
      <c r="S69" s="45">
        <f t="shared" si="7"/>
        <v>646</v>
      </c>
      <c r="T69" s="45"/>
      <c r="U69" s="45">
        <v>78.02</v>
      </c>
    </row>
    <row r="70" spans="1:42" ht="10.9" customHeight="1" x14ac:dyDescent="0.2">
      <c r="E70" s="93"/>
      <c r="F70" s="93"/>
      <c r="G70" s="93"/>
      <c r="H70" s="93"/>
      <c r="I70" s="93"/>
      <c r="J70" s="93"/>
      <c r="L70" s="1"/>
      <c r="M70" s="1"/>
      <c r="N70" s="1"/>
      <c r="P70" s="93"/>
      <c r="Q70" s="93"/>
      <c r="R70" s="93"/>
      <c r="S70" s="93"/>
      <c r="T70" s="93"/>
      <c r="U70" s="93"/>
      <c r="W70"/>
      <c r="X70"/>
      <c r="Y70"/>
      <c r="Z70"/>
      <c r="AA70"/>
      <c r="AB70"/>
      <c r="AC70"/>
      <c r="AD70"/>
      <c r="AE70"/>
      <c r="AF70"/>
      <c r="AK70"/>
      <c r="AL70"/>
      <c r="AM70"/>
      <c r="AN70"/>
      <c r="AO70"/>
      <c r="AP70"/>
    </row>
    <row r="71" spans="1:42" ht="10.9" customHeight="1" x14ac:dyDescent="0.2">
      <c r="E71" s="93"/>
      <c r="F71" s="93"/>
      <c r="G71" s="93"/>
      <c r="H71" s="93"/>
      <c r="I71" s="93"/>
      <c r="J71" s="93"/>
      <c r="L71" s="1"/>
      <c r="M71" s="1"/>
      <c r="N71" s="1"/>
      <c r="P71" s="93"/>
      <c r="Q71" s="93"/>
      <c r="R71" s="93"/>
      <c r="S71" s="93"/>
      <c r="T71" s="93"/>
      <c r="U71" s="93"/>
      <c r="W71"/>
      <c r="X71"/>
      <c r="Y71"/>
      <c r="Z71"/>
      <c r="AA71"/>
      <c r="AB71"/>
      <c r="AC71"/>
      <c r="AD71"/>
      <c r="AE71"/>
      <c r="AF71"/>
      <c r="AK71"/>
      <c r="AL71"/>
      <c r="AM71"/>
      <c r="AN71"/>
      <c r="AO71"/>
      <c r="AP71"/>
    </row>
    <row r="72" spans="1:42" ht="10.9" customHeight="1" x14ac:dyDescent="0.2">
      <c r="A72" s="2"/>
      <c r="H72" s="46"/>
      <c r="L72" s="2"/>
      <c r="M72" s="1"/>
      <c r="N72" s="1"/>
      <c r="S72" s="46"/>
      <c r="W72"/>
      <c r="X72"/>
      <c r="Y72"/>
      <c r="Z72"/>
      <c r="AA72"/>
      <c r="AB72"/>
      <c r="AC72"/>
      <c r="AD72"/>
      <c r="AE72"/>
      <c r="AF72"/>
      <c r="AK72"/>
      <c r="AL72"/>
      <c r="AM72"/>
      <c r="AN72"/>
      <c r="AO72"/>
      <c r="AP72"/>
    </row>
    <row r="73" spans="1:42" ht="10.9" customHeight="1" x14ac:dyDescent="0.2">
      <c r="A73" s="95"/>
      <c r="B73" s="95"/>
      <c r="C73" s="95"/>
      <c r="H73" s="46"/>
      <c r="L73" s="95"/>
      <c r="M73" s="95"/>
      <c r="N73" s="95"/>
      <c r="S73" s="46"/>
      <c r="W73"/>
      <c r="X73"/>
      <c r="Y73"/>
      <c r="Z73"/>
      <c r="AA73"/>
      <c r="AB73"/>
      <c r="AC73"/>
      <c r="AD73"/>
      <c r="AE73"/>
      <c r="AF73"/>
      <c r="AK73"/>
      <c r="AL73"/>
      <c r="AM73"/>
      <c r="AN73"/>
      <c r="AO73"/>
      <c r="AP73"/>
    </row>
    <row r="74" spans="1:42" ht="13.15" customHeight="1" x14ac:dyDescent="0.2">
      <c r="A74" s="95"/>
      <c r="B74" s="95"/>
      <c r="C74" s="95"/>
      <c r="G74" s="96"/>
      <c r="H74" s="96"/>
      <c r="I74" s="96"/>
      <c r="J74" s="96"/>
      <c r="L74" s="95"/>
      <c r="M74" s="95"/>
      <c r="N74" s="95"/>
      <c r="R74" s="96"/>
      <c r="S74" s="96"/>
      <c r="T74" s="96"/>
      <c r="U74" s="96"/>
      <c r="W74"/>
      <c r="X74"/>
      <c r="Y74"/>
      <c r="Z74"/>
      <c r="AA74"/>
      <c r="AB74"/>
      <c r="AC74"/>
      <c r="AD74"/>
      <c r="AE74"/>
      <c r="AF74"/>
      <c r="AK74"/>
      <c r="AL74"/>
      <c r="AM74"/>
      <c r="AN74"/>
      <c r="AO74"/>
      <c r="AP74"/>
    </row>
    <row r="75" spans="1:42" ht="13.15" customHeight="1" x14ac:dyDescent="0.2">
      <c r="A75" s="2"/>
      <c r="B75" s="2"/>
      <c r="C75" s="2"/>
      <c r="H75" s="46"/>
      <c r="L75" s="2"/>
      <c r="M75" s="2"/>
      <c r="N75" s="2"/>
      <c r="S75" s="46"/>
      <c r="W75"/>
      <c r="X75"/>
      <c r="Y75"/>
      <c r="Z75"/>
      <c r="AA75"/>
      <c r="AB75"/>
      <c r="AC75"/>
      <c r="AD75"/>
      <c r="AE75"/>
      <c r="AF75"/>
      <c r="AK75"/>
      <c r="AL75"/>
      <c r="AM75"/>
      <c r="AN75"/>
      <c r="AO75"/>
      <c r="AP75"/>
    </row>
    <row r="76" spans="1:42" ht="28.9" customHeight="1" x14ac:dyDescent="0.2">
      <c r="A76" s="97" t="s">
        <v>135</v>
      </c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W76"/>
      <c r="X76"/>
      <c r="Y76"/>
      <c r="Z76"/>
      <c r="AA76"/>
      <c r="AB76"/>
      <c r="AC76"/>
      <c r="AD76"/>
      <c r="AE76"/>
      <c r="AF76"/>
      <c r="AK76"/>
      <c r="AL76"/>
      <c r="AM76"/>
      <c r="AN76"/>
      <c r="AO76"/>
      <c r="AP76"/>
    </row>
    <row r="77" spans="1:42" ht="10.9" customHeight="1" x14ac:dyDescent="0.2">
      <c r="A77" s="76" t="s">
        <v>127</v>
      </c>
      <c r="B77" s="76"/>
      <c r="C77" s="76"/>
      <c r="D77" s="38" t="s">
        <v>0</v>
      </c>
      <c r="E77" s="71" t="s">
        <v>125</v>
      </c>
      <c r="F77" s="72"/>
      <c r="G77" s="77" t="s">
        <v>2</v>
      </c>
      <c r="H77" s="78"/>
      <c r="I77" s="53" t="s">
        <v>116</v>
      </c>
      <c r="J77" s="52"/>
      <c r="L77" s="76" t="s">
        <v>129</v>
      </c>
      <c r="M77" s="76"/>
      <c r="N77" s="76"/>
      <c r="O77" s="38" t="s">
        <v>0</v>
      </c>
      <c r="P77" s="71" t="s">
        <v>125</v>
      </c>
      <c r="Q77" s="72"/>
      <c r="R77" s="77" t="s">
        <v>2</v>
      </c>
      <c r="S77" s="78"/>
      <c r="T77" s="53" t="s">
        <v>116</v>
      </c>
      <c r="U77" s="52"/>
      <c r="W77"/>
      <c r="X77"/>
      <c r="Y77"/>
      <c r="Z77"/>
      <c r="AA77"/>
      <c r="AB77"/>
      <c r="AC77"/>
      <c r="AD77"/>
      <c r="AE77"/>
      <c r="AF77"/>
      <c r="AK77"/>
      <c r="AL77"/>
      <c r="AM77"/>
      <c r="AN77"/>
      <c r="AO77"/>
      <c r="AP77"/>
    </row>
    <row r="78" spans="1:42" ht="30.6" customHeight="1" x14ac:dyDescent="0.2">
      <c r="A78" s="76"/>
      <c r="B78" s="76"/>
      <c r="C78" s="76"/>
      <c r="D78" s="24" t="s">
        <v>3</v>
      </c>
      <c r="E78" s="64" t="s">
        <v>130</v>
      </c>
      <c r="F78" s="88" t="s">
        <v>115</v>
      </c>
      <c r="G78" s="78"/>
      <c r="H78" s="78"/>
      <c r="I78" s="78"/>
      <c r="J78" s="89"/>
      <c r="L78" s="76"/>
      <c r="M78" s="76"/>
      <c r="N78" s="76"/>
      <c r="O78" s="24" t="s">
        <v>3</v>
      </c>
      <c r="P78" s="64" t="s">
        <v>130</v>
      </c>
      <c r="Q78" s="90" t="s">
        <v>126</v>
      </c>
      <c r="R78" s="91"/>
      <c r="S78" s="91"/>
      <c r="T78" s="91"/>
      <c r="U78" s="92"/>
      <c r="W78"/>
      <c r="X78"/>
      <c r="Y78"/>
      <c r="Z78"/>
      <c r="AA78"/>
      <c r="AB78"/>
      <c r="AC78"/>
      <c r="AD78"/>
      <c r="AE78"/>
      <c r="AF78"/>
      <c r="AK78"/>
      <c r="AL78"/>
      <c r="AM78"/>
      <c r="AN78"/>
      <c r="AO78"/>
      <c r="AP78"/>
    </row>
    <row r="79" spans="1:42" s="1" customFormat="1" ht="19.899999999999999" customHeight="1" x14ac:dyDescent="0.2">
      <c r="A79" s="82" t="s">
        <v>5</v>
      </c>
      <c r="B79" s="82" t="s">
        <v>6</v>
      </c>
      <c r="C79" s="82"/>
      <c r="D79" s="82" t="s">
        <v>7</v>
      </c>
      <c r="E79" s="81" t="s">
        <v>8</v>
      </c>
      <c r="F79" s="81"/>
      <c r="G79" s="81"/>
      <c r="H79" s="82" t="s">
        <v>9</v>
      </c>
      <c r="I79" s="82" t="s">
        <v>10</v>
      </c>
      <c r="J79" s="83" t="s">
        <v>117</v>
      </c>
      <c r="L79" s="82" t="s">
        <v>5</v>
      </c>
      <c r="M79" s="82" t="s">
        <v>6</v>
      </c>
      <c r="N79" s="82"/>
      <c r="O79" s="82" t="s">
        <v>7</v>
      </c>
      <c r="P79" s="81" t="s">
        <v>8</v>
      </c>
      <c r="Q79" s="81"/>
      <c r="R79" s="81"/>
      <c r="S79" s="82" t="s">
        <v>9</v>
      </c>
      <c r="T79" s="82" t="s">
        <v>10</v>
      </c>
      <c r="U79" s="83" t="s">
        <v>117</v>
      </c>
    </row>
    <row r="80" spans="1:42" s="1" customFormat="1" ht="22.15" customHeight="1" x14ac:dyDescent="0.2">
      <c r="A80" s="80"/>
      <c r="B80" s="86"/>
      <c r="C80" s="87"/>
      <c r="D80" s="80"/>
      <c r="E80" s="33" t="s">
        <v>11</v>
      </c>
      <c r="F80" s="33" t="s">
        <v>12</v>
      </c>
      <c r="G80" s="33" t="s">
        <v>13</v>
      </c>
      <c r="H80" s="80"/>
      <c r="I80" s="80"/>
      <c r="J80" s="84"/>
      <c r="L80" s="80"/>
      <c r="M80" s="86"/>
      <c r="N80" s="87"/>
      <c r="O80" s="80"/>
      <c r="P80" s="33" t="s">
        <v>11</v>
      </c>
      <c r="Q80" s="33" t="s">
        <v>12</v>
      </c>
      <c r="R80" s="33" t="s">
        <v>13</v>
      </c>
      <c r="S80" s="80"/>
      <c r="T80" s="80"/>
      <c r="U80" s="84"/>
    </row>
    <row r="81" spans="1:43" ht="21.2" customHeight="1" x14ac:dyDescent="0.2">
      <c r="A81" s="3" t="s">
        <v>14</v>
      </c>
      <c r="B81" s="107"/>
      <c r="C81" s="107"/>
      <c r="D81" s="8"/>
      <c r="E81" s="8"/>
      <c r="F81" s="8"/>
      <c r="G81" s="8"/>
      <c r="H81" s="8"/>
      <c r="I81" s="57"/>
      <c r="J81" s="57"/>
      <c r="L81" s="3" t="s">
        <v>14</v>
      </c>
      <c r="M81" s="107"/>
      <c r="N81" s="107"/>
      <c r="O81" s="8"/>
      <c r="P81" s="8"/>
      <c r="Q81" s="8"/>
      <c r="R81" s="8"/>
      <c r="S81" s="8"/>
      <c r="T81" s="57"/>
      <c r="U81" s="57"/>
      <c r="W81"/>
      <c r="X81"/>
      <c r="Y81"/>
      <c r="Z81"/>
      <c r="AA81"/>
      <c r="AB81"/>
      <c r="AC81"/>
      <c r="AD81"/>
      <c r="AE81"/>
      <c r="AF81"/>
      <c r="AK81"/>
      <c r="AL81"/>
      <c r="AM81"/>
      <c r="AN81"/>
      <c r="AO81"/>
      <c r="AP81"/>
    </row>
    <row r="82" spans="1:43" s="40" customFormat="1" ht="34.9" customHeight="1" x14ac:dyDescent="0.2">
      <c r="A82" s="39"/>
      <c r="B82" s="103" t="s">
        <v>118</v>
      </c>
      <c r="C82" s="103"/>
      <c r="D82" s="44" t="s">
        <v>120</v>
      </c>
      <c r="E82" s="30">
        <v>6</v>
      </c>
      <c r="F82" s="30">
        <v>7</v>
      </c>
      <c r="G82" s="30">
        <v>27</v>
      </c>
      <c r="H82" s="30">
        <v>209</v>
      </c>
      <c r="I82" s="30">
        <v>73</v>
      </c>
      <c r="J82" s="30"/>
      <c r="L82" s="39"/>
      <c r="M82" s="103" t="s">
        <v>118</v>
      </c>
      <c r="N82" s="103"/>
      <c r="O82" s="44" t="s">
        <v>120</v>
      </c>
      <c r="P82" s="30">
        <v>6</v>
      </c>
      <c r="Q82" s="30">
        <v>7</v>
      </c>
      <c r="R82" s="30">
        <v>27</v>
      </c>
      <c r="S82" s="30">
        <v>209</v>
      </c>
      <c r="T82" s="30">
        <v>73</v>
      </c>
      <c r="U82" s="30"/>
    </row>
    <row r="83" spans="1:43" s="40" customFormat="1" ht="34.9" customHeight="1" x14ac:dyDescent="0.2">
      <c r="A83" s="39"/>
      <c r="B83" s="103" t="s">
        <v>94</v>
      </c>
      <c r="C83" s="103"/>
      <c r="D83" s="22" t="s">
        <v>21</v>
      </c>
      <c r="E83" s="30"/>
      <c r="F83" s="30"/>
      <c r="G83" s="30" t="s">
        <v>22</v>
      </c>
      <c r="H83" s="30" t="s">
        <v>23</v>
      </c>
      <c r="I83" s="30" t="s">
        <v>24</v>
      </c>
      <c r="J83" s="30"/>
      <c r="L83" s="39"/>
      <c r="M83" s="103" t="s">
        <v>94</v>
      </c>
      <c r="N83" s="103"/>
      <c r="O83" s="22" t="s">
        <v>21</v>
      </c>
      <c r="P83" s="30"/>
      <c r="Q83" s="30"/>
      <c r="R83" s="30" t="s">
        <v>22</v>
      </c>
      <c r="S83" s="30" t="s">
        <v>23</v>
      </c>
      <c r="T83" s="30" t="s">
        <v>24</v>
      </c>
      <c r="U83" s="30"/>
    </row>
    <row r="84" spans="1:43" s="40" customFormat="1" ht="34.9" customHeight="1" x14ac:dyDescent="0.2">
      <c r="A84" s="39"/>
      <c r="B84" s="103" t="s">
        <v>109</v>
      </c>
      <c r="C84" s="103"/>
      <c r="D84" s="22" t="s">
        <v>79</v>
      </c>
      <c r="E84" s="30" t="s">
        <v>17</v>
      </c>
      <c r="F84" s="30" t="s">
        <v>43</v>
      </c>
      <c r="G84" s="30" t="s">
        <v>23</v>
      </c>
      <c r="H84" s="30" t="s">
        <v>80</v>
      </c>
      <c r="I84" s="30" t="s">
        <v>81</v>
      </c>
      <c r="J84" s="30"/>
      <c r="L84" s="39"/>
      <c r="M84" s="103" t="s">
        <v>109</v>
      </c>
      <c r="N84" s="103"/>
      <c r="O84" s="22" t="s">
        <v>79</v>
      </c>
      <c r="P84" s="30" t="s">
        <v>17</v>
      </c>
      <c r="Q84" s="30" t="s">
        <v>43</v>
      </c>
      <c r="R84" s="30" t="s">
        <v>23</v>
      </c>
      <c r="S84" s="30" t="s">
        <v>80</v>
      </c>
      <c r="T84" s="30" t="s">
        <v>81</v>
      </c>
      <c r="U84" s="30"/>
    </row>
    <row r="85" spans="1:43" s="40" customFormat="1" ht="34.9" customHeight="1" x14ac:dyDescent="0.2">
      <c r="A85" s="39"/>
      <c r="B85" s="103"/>
      <c r="C85" s="103"/>
      <c r="D85" s="22"/>
      <c r="E85" s="30"/>
      <c r="F85" s="30"/>
      <c r="G85" s="30"/>
      <c r="H85" s="30"/>
      <c r="I85" s="30"/>
      <c r="J85" s="30"/>
      <c r="L85" s="39"/>
      <c r="M85" s="103"/>
      <c r="N85" s="103"/>
      <c r="O85" s="22"/>
      <c r="P85" s="30"/>
      <c r="Q85" s="30"/>
      <c r="R85" s="30"/>
      <c r="S85" s="30"/>
      <c r="T85" s="30"/>
      <c r="U85" s="30"/>
    </row>
    <row r="86" spans="1:43" s="40" customFormat="1" ht="34.9" customHeight="1" x14ac:dyDescent="0.2">
      <c r="A86" s="106" t="s">
        <v>34</v>
      </c>
      <c r="B86" s="106"/>
      <c r="C86" s="106"/>
      <c r="D86" s="23">
        <f>60+D83+184.5</f>
        <v>444.5</v>
      </c>
      <c r="E86" s="30">
        <f>E85+E84+E83+E82</f>
        <v>12</v>
      </c>
      <c r="F86" s="30">
        <f t="shared" ref="F86:H86" si="8">F85+F84+F83+F82</f>
        <v>10</v>
      </c>
      <c r="G86" s="30">
        <f t="shared" si="8"/>
        <v>76</v>
      </c>
      <c r="H86" s="30">
        <f t="shared" si="8"/>
        <v>404</v>
      </c>
      <c r="I86" s="30"/>
      <c r="J86" s="30">
        <v>71.09</v>
      </c>
      <c r="L86" s="106" t="s">
        <v>34</v>
      </c>
      <c r="M86" s="106"/>
      <c r="N86" s="106"/>
      <c r="O86" s="23">
        <f>60+O83+184.5</f>
        <v>444.5</v>
      </c>
      <c r="P86" s="30">
        <f>P85+P84+P83+P82</f>
        <v>12</v>
      </c>
      <c r="Q86" s="30">
        <f t="shared" ref="Q86:S86" si="9">Q85+Q84+Q83+Q82</f>
        <v>10</v>
      </c>
      <c r="R86" s="30">
        <f t="shared" si="9"/>
        <v>76</v>
      </c>
      <c r="S86" s="30">
        <f t="shared" si="9"/>
        <v>404</v>
      </c>
      <c r="T86" s="30"/>
      <c r="U86" s="30">
        <v>78.02</v>
      </c>
    </row>
    <row r="87" spans="1:43" ht="10.9" customHeight="1" x14ac:dyDescent="0.2">
      <c r="E87" s="93"/>
      <c r="F87" s="93"/>
      <c r="G87" s="93"/>
      <c r="H87" s="93"/>
      <c r="I87" s="93"/>
      <c r="J87" s="93"/>
      <c r="L87" s="1"/>
      <c r="M87" s="1"/>
      <c r="N87" s="1"/>
      <c r="P87" s="93"/>
      <c r="Q87" s="93"/>
      <c r="R87" s="93"/>
      <c r="S87" s="93"/>
      <c r="T87" s="93"/>
      <c r="U87" s="93"/>
      <c r="W87" s="5"/>
      <c r="AD87" s="46"/>
      <c r="AH87" s="5"/>
      <c r="AI87" s="1"/>
      <c r="AJ87" s="1"/>
      <c r="AO87" s="46"/>
      <c r="AQ87" s="1"/>
    </row>
    <row r="88" spans="1:43" ht="10.9" customHeight="1" x14ac:dyDescent="0.2">
      <c r="E88" s="93"/>
      <c r="F88" s="93"/>
      <c r="G88" s="93"/>
      <c r="H88" s="93"/>
      <c r="I88" s="93"/>
      <c r="J88" s="93"/>
      <c r="L88" s="1"/>
      <c r="M88" s="1"/>
      <c r="N88" s="1"/>
      <c r="P88" s="93"/>
      <c r="Q88" s="93"/>
      <c r="R88" s="93"/>
      <c r="S88" s="93"/>
      <c r="T88" s="93"/>
      <c r="U88" s="93"/>
      <c r="AA88" s="93"/>
      <c r="AB88" s="93"/>
      <c r="AC88" s="93"/>
      <c r="AD88" s="93"/>
      <c r="AE88" s="93"/>
      <c r="AF88" s="93"/>
      <c r="AH88" s="1"/>
      <c r="AI88" s="1"/>
      <c r="AJ88" s="1"/>
      <c r="AL88" s="94"/>
      <c r="AM88" s="94"/>
      <c r="AN88" s="94"/>
      <c r="AO88" s="94"/>
      <c r="AP88" s="94"/>
      <c r="AQ88" s="94"/>
    </row>
    <row r="89" spans="1:43" ht="10.9" customHeight="1" x14ac:dyDescent="0.2">
      <c r="A89" s="2"/>
      <c r="H89" s="46"/>
      <c r="L89" s="2"/>
      <c r="M89" s="1"/>
      <c r="N89" s="1"/>
      <c r="S89" s="46"/>
      <c r="W89" s="6"/>
      <c r="AD89" s="46"/>
      <c r="AH89" s="6"/>
      <c r="AI89" s="1"/>
      <c r="AJ89" s="1"/>
      <c r="AO89" s="46"/>
      <c r="AQ89" s="1"/>
    </row>
    <row r="90" spans="1:43" ht="10.9" customHeight="1" x14ac:dyDescent="0.2">
      <c r="A90" s="95"/>
      <c r="B90" s="95"/>
      <c r="C90" s="95"/>
      <c r="H90" s="46"/>
      <c r="L90" s="95"/>
      <c r="M90" s="95"/>
      <c r="N90" s="95"/>
      <c r="S90" s="46"/>
      <c r="W90" s="95"/>
      <c r="X90" s="95"/>
      <c r="Y90" s="95"/>
      <c r="AD90" s="46"/>
      <c r="AH90" s="95"/>
      <c r="AI90" s="95"/>
      <c r="AJ90" s="95"/>
      <c r="AO90" s="46"/>
      <c r="AQ90" s="1"/>
    </row>
    <row r="91" spans="1:43" ht="13.15" customHeight="1" x14ac:dyDescent="0.2">
      <c r="A91" s="95"/>
      <c r="B91" s="95"/>
      <c r="C91" s="95"/>
      <c r="G91" s="96"/>
      <c r="H91" s="96"/>
      <c r="I91" s="96"/>
      <c r="J91" s="96"/>
      <c r="L91" s="95"/>
      <c r="M91" s="95"/>
      <c r="N91" s="95"/>
      <c r="R91" s="96"/>
      <c r="S91" s="96"/>
      <c r="T91" s="96"/>
      <c r="U91" s="96"/>
      <c r="W91" s="95"/>
      <c r="X91" s="95"/>
      <c r="Y91" s="95"/>
      <c r="AC91" s="96"/>
      <c r="AD91" s="96"/>
      <c r="AE91" s="96"/>
      <c r="AF91" s="96"/>
      <c r="AH91" s="95"/>
      <c r="AI91" s="95"/>
      <c r="AJ91" s="95"/>
      <c r="AN91" s="125"/>
      <c r="AO91" s="125"/>
      <c r="AP91" s="125"/>
      <c r="AQ91" s="125"/>
    </row>
    <row r="92" spans="1:43" ht="13.15" customHeight="1" x14ac:dyDescent="0.2">
      <c r="A92" s="2"/>
      <c r="B92" s="2"/>
      <c r="C92" s="2"/>
      <c r="H92" s="46"/>
      <c r="L92" s="2"/>
      <c r="M92" s="2"/>
      <c r="N92" s="2"/>
      <c r="S92" s="46"/>
      <c r="W92" s="6"/>
      <c r="X92" s="6"/>
      <c r="Y92" s="6"/>
      <c r="AD92" s="46"/>
      <c r="AH92" s="6"/>
      <c r="AI92" s="6"/>
      <c r="AJ92" s="6"/>
      <c r="AO92" s="46"/>
      <c r="AQ92" s="1"/>
    </row>
    <row r="93" spans="1:43" s="31" customFormat="1" ht="27.6" customHeight="1" x14ac:dyDescent="0.2">
      <c r="A93" s="97" t="s">
        <v>136</v>
      </c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W93" s="65"/>
      <c r="X93" s="97" t="s">
        <v>139</v>
      </c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66"/>
      <c r="AO93" s="66"/>
      <c r="AP93" s="66"/>
      <c r="AQ93" s="66"/>
    </row>
    <row r="94" spans="1:43" ht="10.9" customHeight="1" x14ac:dyDescent="0.2">
      <c r="A94" s="76" t="s">
        <v>127</v>
      </c>
      <c r="B94" s="76"/>
      <c r="C94" s="76"/>
      <c r="D94" s="38" t="s">
        <v>0</v>
      </c>
      <c r="E94" s="71" t="s">
        <v>1</v>
      </c>
      <c r="F94" s="72"/>
      <c r="G94" s="77" t="s">
        <v>2</v>
      </c>
      <c r="H94" s="78"/>
      <c r="I94" s="53" t="s">
        <v>116</v>
      </c>
      <c r="J94" s="52"/>
      <c r="L94" s="76" t="s">
        <v>129</v>
      </c>
      <c r="M94" s="76"/>
      <c r="N94" s="76"/>
      <c r="O94" s="38" t="s">
        <v>0</v>
      </c>
      <c r="P94" s="71" t="s">
        <v>1</v>
      </c>
      <c r="Q94" s="72"/>
      <c r="R94" s="77" t="s">
        <v>2</v>
      </c>
      <c r="S94" s="78"/>
      <c r="T94" s="53" t="s">
        <v>116</v>
      </c>
      <c r="U94" s="52"/>
      <c r="W94" s="76" t="s">
        <v>127</v>
      </c>
      <c r="X94" s="76"/>
      <c r="Y94" s="76"/>
      <c r="Z94" s="38" t="s">
        <v>0</v>
      </c>
      <c r="AA94" s="71" t="s">
        <v>48</v>
      </c>
      <c r="AB94" s="72"/>
      <c r="AC94" s="77" t="s">
        <v>2</v>
      </c>
      <c r="AD94" s="78"/>
      <c r="AE94" s="53" t="s">
        <v>116</v>
      </c>
      <c r="AF94" s="52"/>
      <c r="AH94" s="76" t="s">
        <v>129</v>
      </c>
      <c r="AI94" s="76"/>
      <c r="AJ94" s="76"/>
      <c r="AK94" s="38" t="s">
        <v>0</v>
      </c>
      <c r="AL94" s="73" t="s">
        <v>48</v>
      </c>
      <c r="AM94" s="72"/>
      <c r="AN94" s="77" t="s">
        <v>2</v>
      </c>
      <c r="AO94" s="78"/>
      <c r="AP94" s="53" t="s">
        <v>116</v>
      </c>
      <c r="AQ94" s="27"/>
    </row>
    <row r="95" spans="1:43" ht="35.450000000000003" customHeight="1" x14ac:dyDescent="0.2">
      <c r="A95" s="76"/>
      <c r="B95" s="76"/>
      <c r="C95" s="76"/>
      <c r="D95" s="24" t="s">
        <v>3</v>
      </c>
      <c r="E95" s="29">
        <v>2.4</v>
      </c>
      <c r="F95" s="88" t="s">
        <v>115</v>
      </c>
      <c r="G95" s="78"/>
      <c r="H95" s="78"/>
      <c r="I95" s="78"/>
      <c r="J95" s="89"/>
      <c r="L95" s="76"/>
      <c r="M95" s="76"/>
      <c r="N95" s="76"/>
      <c r="O95" s="24" t="s">
        <v>3</v>
      </c>
      <c r="P95" s="29">
        <v>2.4</v>
      </c>
      <c r="Q95" s="90" t="s">
        <v>126</v>
      </c>
      <c r="R95" s="91"/>
      <c r="S95" s="91"/>
      <c r="T95" s="91"/>
      <c r="U95" s="92"/>
      <c r="W95" s="76"/>
      <c r="X95" s="76"/>
      <c r="Y95" s="76"/>
      <c r="Z95" s="38" t="s">
        <v>3</v>
      </c>
      <c r="AA95" s="37">
        <v>2.4</v>
      </c>
      <c r="AB95" s="88" t="s">
        <v>115</v>
      </c>
      <c r="AC95" s="78"/>
      <c r="AD95" s="78"/>
      <c r="AE95" s="78"/>
      <c r="AF95" s="89"/>
      <c r="AH95" s="76"/>
      <c r="AI95" s="76"/>
      <c r="AJ95" s="76"/>
      <c r="AK95" s="38" t="s">
        <v>3</v>
      </c>
      <c r="AL95" s="29">
        <v>2.4</v>
      </c>
      <c r="AM95" s="90" t="s">
        <v>126</v>
      </c>
      <c r="AN95" s="91"/>
      <c r="AO95" s="91"/>
      <c r="AP95" s="91"/>
      <c r="AQ95" s="92"/>
    </row>
    <row r="96" spans="1:43" s="1" customFormat="1" ht="19.899999999999999" customHeight="1" x14ac:dyDescent="0.2">
      <c r="A96" s="82" t="s">
        <v>5</v>
      </c>
      <c r="B96" s="82" t="s">
        <v>6</v>
      </c>
      <c r="C96" s="82"/>
      <c r="D96" s="82" t="s">
        <v>7</v>
      </c>
      <c r="E96" s="81" t="s">
        <v>8</v>
      </c>
      <c r="F96" s="81"/>
      <c r="G96" s="81"/>
      <c r="H96" s="82" t="s">
        <v>9</v>
      </c>
      <c r="I96" s="82" t="s">
        <v>10</v>
      </c>
      <c r="J96" s="83" t="s">
        <v>117</v>
      </c>
      <c r="L96" s="82" t="s">
        <v>5</v>
      </c>
      <c r="M96" s="82" t="s">
        <v>6</v>
      </c>
      <c r="N96" s="82"/>
      <c r="O96" s="82" t="s">
        <v>7</v>
      </c>
      <c r="P96" s="81" t="s">
        <v>8</v>
      </c>
      <c r="Q96" s="81"/>
      <c r="R96" s="81"/>
      <c r="S96" s="82" t="s">
        <v>9</v>
      </c>
      <c r="T96" s="82" t="s">
        <v>10</v>
      </c>
      <c r="U96" s="83" t="s">
        <v>117</v>
      </c>
      <c r="W96" s="82" t="s">
        <v>5</v>
      </c>
      <c r="X96" s="82" t="s">
        <v>6</v>
      </c>
      <c r="Y96" s="82"/>
      <c r="Z96" s="79" t="s">
        <v>7</v>
      </c>
      <c r="AA96" s="80" t="s">
        <v>8</v>
      </c>
      <c r="AB96" s="81"/>
      <c r="AC96" s="81"/>
      <c r="AD96" s="82" t="s">
        <v>9</v>
      </c>
      <c r="AE96" s="82" t="s">
        <v>10</v>
      </c>
      <c r="AF96" s="83" t="s">
        <v>117</v>
      </c>
      <c r="AH96" s="82" t="s">
        <v>5</v>
      </c>
      <c r="AI96" s="82" t="s">
        <v>6</v>
      </c>
      <c r="AJ96" s="82"/>
      <c r="AK96" s="79" t="s">
        <v>7</v>
      </c>
      <c r="AL96" s="81" t="s">
        <v>8</v>
      </c>
      <c r="AM96" s="81"/>
      <c r="AN96" s="81"/>
      <c r="AO96" s="82" t="s">
        <v>9</v>
      </c>
      <c r="AP96" s="82" t="s">
        <v>10</v>
      </c>
      <c r="AQ96" s="83" t="s">
        <v>117</v>
      </c>
    </row>
    <row r="97" spans="1:43" s="1" customFormat="1" ht="22.15" customHeight="1" x14ac:dyDescent="0.2">
      <c r="A97" s="80"/>
      <c r="B97" s="86"/>
      <c r="C97" s="87"/>
      <c r="D97" s="80"/>
      <c r="E97" s="33" t="s">
        <v>11</v>
      </c>
      <c r="F97" s="33" t="s">
        <v>12</v>
      </c>
      <c r="G97" s="33" t="s">
        <v>13</v>
      </c>
      <c r="H97" s="80"/>
      <c r="I97" s="80"/>
      <c r="J97" s="84"/>
      <c r="L97" s="80"/>
      <c r="M97" s="86"/>
      <c r="N97" s="87"/>
      <c r="O97" s="80"/>
      <c r="P97" s="33" t="s">
        <v>11</v>
      </c>
      <c r="Q97" s="33" t="s">
        <v>12</v>
      </c>
      <c r="R97" s="33" t="s">
        <v>13</v>
      </c>
      <c r="S97" s="80"/>
      <c r="T97" s="80"/>
      <c r="U97" s="84"/>
      <c r="W97" s="80"/>
      <c r="X97" s="86"/>
      <c r="Y97" s="87"/>
      <c r="Z97" s="80"/>
      <c r="AA97" s="33" t="s">
        <v>11</v>
      </c>
      <c r="AB97" s="33" t="s">
        <v>12</v>
      </c>
      <c r="AC97" s="33" t="s">
        <v>13</v>
      </c>
      <c r="AD97" s="80"/>
      <c r="AE97" s="80"/>
      <c r="AF97" s="84"/>
      <c r="AH97" s="80"/>
      <c r="AI97" s="86"/>
      <c r="AJ97" s="87"/>
      <c r="AK97" s="80"/>
      <c r="AL97" s="33" t="s">
        <v>11</v>
      </c>
      <c r="AM97" s="33" t="s">
        <v>12</v>
      </c>
      <c r="AN97" s="33" t="s">
        <v>13</v>
      </c>
      <c r="AO97" s="80"/>
      <c r="AP97" s="80"/>
      <c r="AQ97" s="84"/>
    </row>
    <row r="98" spans="1:43" s="10" customFormat="1" ht="21.2" customHeight="1" x14ac:dyDescent="0.2">
      <c r="A98" s="11">
        <v>9.5</v>
      </c>
      <c r="B98" s="104"/>
      <c r="C98" s="104"/>
      <c r="D98" s="12"/>
      <c r="E98" s="12"/>
      <c r="F98" s="12"/>
      <c r="G98" s="12"/>
      <c r="H98" s="12"/>
      <c r="I98" s="58"/>
      <c r="J98" s="58"/>
      <c r="L98" s="11" t="s">
        <v>14</v>
      </c>
      <c r="M98" s="104"/>
      <c r="N98" s="104"/>
      <c r="O98" s="12"/>
      <c r="P98" s="12"/>
      <c r="Q98" s="12"/>
      <c r="R98" s="12"/>
      <c r="S98" s="12"/>
      <c r="T98" s="58"/>
      <c r="U98" s="58"/>
      <c r="W98" s="3" t="s">
        <v>14</v>
      </c>
      <c r="X98" s="107"/>
      <c r="Y98" s="107"/>
      <c r="Z98" s="8"/>
      <c r="AA98" s="8"/>
      <c r="AB98" s="8"/>
      <c r="AC98" s="8"/>
      <c r="AD98" s="8"/>
      <c r="AE98" s="57"/>
      <c r="AF98" s="57"/>
      <c r="AG98"/>
      <c r="AH98" s="3" t="s">
        <v>14</v>
      </c>
      <c r="AI98" s="107"/>
      <c r="AJ98" s="107"/>
      <c r="AK98" s="8"/>
      <c r="AL98" s="8"/>
      <c r="AM98" s="8"/>
      <c r="AN98" s="8"/>
      <c r="AO98" s="8"/>
      <c r="AP98" s="57"/>
      <c r="AQ98" s="4"/>
    </row>
    <row r="99" spans="1:43" s="14" customFormat="1" ht="34.9" customHeight="1" x14ac:dyDescent="0.2">
      <c r="A99" s="18"/>
      <c r="B99" s="105" t="s">
        <v>110</v>
      </c>
      <c r="C99" s="105"/>
      <c r="D99" s="15" t="s">
        <v>38</v>
      </c>
      <c r="E99" s="26" t="s">
        <v>22</v>
      </c>
      <c r="F99" s="26" t="s">
        <v>17</v>
      </c>
      <c r="G99" s="26" t="s">
        <v>39</v>
      </c>
      <c r="H99" s="26" t="s">
        <v>40</v>
      </c>
      <c r="I99" s="26" t="s">
        <v>41</v>
      </c>
      <c r="J99" s="26"/>
      <c r="L99" s="18"/>
      <c r="M99" s="105" t="s">
        <v>110</v>
      </c>
      <c r="N99" s="105"/>
      <c r="O99" s="15" t="s">
        <v>91</v>
      </c>
      <c r="P99" s="26">
        <v>10</v>
      </c>
      <c r="Q99" s="26">
        <v>7</v>
      </c>
      <c r="R99" s="26">
        <v>45</v>
      </c>
      <c r="S99" s="26">
        <v>288</v>
      </c>
      <c r="T99" s="26">
        <v>65.02</v>
      </c>
      <c r="U99" s="26"/>
      <c r="W99" s="18"/>
      <c r="X99" s="105" t="s">
        <v>137</v>
      </c>
      <c r="Y99" s="105"/>
      <c r="Z99" s="15" t="s">
        <v>120</v>
      </c>
      <c r="AA99" s="26">
        <v>6</v>
      </c>
      <c r="AB99" s="26">
        <v>7.9</v>
      </c>
      <c r="AC99" s="26">
        <v>32.520000000000003</v>
      </c>
      <c r="AD99" s="26">
        <v>217.3</v>
      </c>
      <c r="AE99" s="26">
        <v>74.02</v>
      </c>
      <c r="AF99" s="26"/>
      <c r="AH99" s="18"/>
      <c r="AI99" s="105" t="s">
        <v>137</v>
      </c>
      <c r="AJ99" s="105"/>
      <c r="AK99" s="15" t="s">
        <v>120</v>
      </c>
      <c r="AL99" s="26">
        <v>6</v>
      </c>
      <c r="AM99" s="26">
        <v>7.9</v>
      </c>
      <c r="AN99" s="26">
        <v>32.520000000000003</v>
      </c>
      <c r="AO99" s="26">
        <v>217.3</v>
      </c>
      <c r="AP99" s="26">
        <v>74.02</v>
      </c>
      <c r="AQ99" s="26"/>
    </row>
    <row r="100" spans="1:43" s="14" customFormat="1" ht="34.9" customHeight="1" x14ac:dyDescent="0.2">
      <c r="A100" s="18"/>
      <c r="B100" s="105" t="s">
        <v>111</v>
      </c>
      <c r="C100" s="105"/>
      <c r="D100" s="15">
        <v>60</v>
      </c>
      <c r="E100" s="26" t="s">
        <v>17</v>
      </c>
      <c r="F100" s="26" t="s">
        <v>33</v>
      </c>
      <c r="G100" s="26" t="s">
        <v>58</v>
      </c>
      <c r="H100" s="26" t="s">
        <v>70</v>
      </c>
      <c r="I100" s="26" t="s">
        <v>76</v>
      </c>
      <c r="J100" s="26"/>
      <c r="L100" s="18"/>
      <c r="M100" s="105" t="s">
        <v>111</v>
      </c>
      <c r="N100" s="105"/>
      <c r="O100" s="15">
        <v>60</v>
      </c>
      <c r="P100" s="26" t="s">
        <v>17</v>
      </c>
      <c r="Q100" s="26" t="s">
        <v>33</v>
      </c>
      <c r="R100" s="26" t="s">
        <v>58</v>
      </c>
      <c r="S100" s="26" t="s">
        <v>70</v>
      </c>
      <c r="T100" s="26" t="s">
        <v>76</v>
      </c>
      <c r="U100" s="26"/>
      <c r="W100" s="18"/>
      <c r="X100" s="105" t="s">
        <v>138</v>
      </c>
      <c r="Y100" s="105"/>
      <c r="Z100" s="15" t="s">
        <v>73</v>
      </c>
      <c r="AA100" s="26"/>
      <c r="AB100" s="26"/>
      <c r="AC100" s="26">
        <v>11</v>
      </c>
      <c r="AD100" s="26">
        <v>39</v>
      </c>
      <c r="AE100" s="26">
        <v>102.04</v>
      </c>
      <c r="AF100" s="26"/>
      <c r="AH100" s="18"/>
      <c r="AI100" s="105" t="s">
        <v>138</v>
      </c>
      <c r="AJ100" s="105"/>
      <c r="AK100" s="15" t="s">
        <v>73</v>
      </c>
      <c r="AL100" s="26"/>
      <c r="AM100" s="26"/>
      <c r="AN100" s="26">
        <v>11</v>
      </c>
      <c r="AO100" s="26">
        <v>39</v>
      </c>
      <c r="AP100" s="26">
        <v>102.04</v>
      </c>
      <c r="AQ100" s="26"/>
    </row>
    <row r="101" spans="1:43" s="14" customFormat="1" ht="34.9" customHeight="1" x14ac:dyDescent="0.2">
      <c r="A101" s="18"/>
      <c r="B101" s="105" t="s">
        <v>102</v>
      </c>
      <c r="C101" s="105"/>
      <c r="D101" s="15" t="s">
        <v>23</v>
      </c>
      <c r="E101" s="26" t="s">
        <v>4</v>
      </c>
      <c r="F101" s="26" t="s">
        <v>43</v>
      </c>
      <c r="G101" s="26" t="s">
        <v>43</v>
      </c>
      <c r="H101" s="26" t="s">
        <v>77</v>
      </c>
      <c r="I101" s="26" t="s">
        <v>78</v>
      </c>
      <c r="J101" s="26"/>
      <c r="L101" s="18"/>
      <c r="M101" s="105" t="s">
        <v>102</v>
      </c>
      <c r="N101" s="105"/>
      <c r="O101" s="15" t="s">
        <v>23</v>
      </c>
      <c r="P101" s="26" t="s">
        <v>4</v>
      </c>
      <c r="Q101" s="26" t="s">
        <v>43</v>
      </c>
      <c r="R101" s="26" t="s">
        <v>43</v>
      </c>
      <c r="S101" s="26" t="s">
        <v>77</v>
      </c>
      <c r="T101" s="26" t="s">
        <v>78</v>
      </c>
      <c r="U101" s="26"/>
      <c r="W101" s="18"/>
      <c r="X101" s="105" t="s">
        <v>95</v>
      </c>
      <c r="Y101" s="105"/>
      <c r="Z101" s="15" t="s">
        <v>25</v>
      </c>
      <c r="AA101" s="26" t="s">
        <v>26</v>
      </c>
      <c r="AB101" s="26" t="s">
        <v>4</v>
      </c>
      <c r="AC101" s="26" t="s">
        <v>27</v>
      </c>
      <c r="AD101" s="26" t="s">
        <v>28</v>
      </c>
      <c r="AE101" s="26">
        <v>207</v>
      </c>
      <c r="AF101" s="26"/>
      <c r="AH101" s="18"/>
      <c r="AI101" s="105" t="s">
        <v>95</v>
      </c>
      <c r="AJ101" s="105"/>
      <c r="AK101" s="15" t="s">
        <v>25</v>
      </c>
      <c r="AL101" s="26" t="s">
        <v>26</v>
      </c>
      <c r="AM101" s="26" t="s">
        <v>4</v>
      </c>
      <c r="AN101" s="26" t="s">
        <v>27</v>
      </c>
      <c r="AO101" s="26" t="s">
        <v>28</v>
      </c>
      <c r="AP101" s="26">
        <v>207</v>
      </c>
      <c r="AQ101" s="26"/>
    </row>
    <row r="102" spans="1:43" s="14" customFormat="1" ht="34.9" customHeight="1" x14ac:dyDescent="0.2">
      <c r="A102" s="18"/>
      <c r="B102" s="105" t="s">
        <v>105</v>
      </c>
      <c r="C102" s="105"/>
      <c r="D102" s="15" t="s">
        <v>64</v>
      </c>
      <c r="E102" s="26" t="s">
        <v>4</v>
      </c>
      <c r="F102" s="26"/>
      <c r="G102" s="26" t="s">
        <v>65</v>
      </c>
      <c r="H102" s="26" t="s">
        <v>66</v>
      </c>
      <c r="I102" s="26" t="s">
        <v>67</v>
      </c>
      <c r="J102" s="26"/>
      <c r="L102" s="18"/>
      <c r="M102" s="105" t="s">
        <v>105</v>
      </c>
      <c r="N102" s="105"/>
      <c r="O102" s="15" t="s">
        <v>64</v>
      </c>
      <c r="P102" s="26" t="s">
        <v>4</v>
      </c>
      <c r="Q102" s="26"/>
      <c r="R102" s="26" t="s">
        <v>65</v>
      </c>
      <c r="S102" s="26" t="s">
        <v>66</v>
      </c>
      <c r="T102" s="26" t="s">
        <v>67</v>
      </c>
      <c r="U102" s="26"/>
      <c r="W102" s="18"/>
      <c r="X102" s="105"/>
      <c r="Y102" s="105"/>
      <c r="Z102" s="15"/>
      <c r="AA102" s="26"/>
      <c r="AB102" s="26"/>
      <c r="AC102" s="26"/>
      <c r="AD102" s="26"/>
      <c r="AE102" s="26"/>
      <c r="AF102" s="26"/>
      <c r="AH102" s="18"/>
      <c r="AI102" s="105"/>
      <c r="AJ102" s="105"/>
      <c r="AK102" s="15"/>
      <c r="AL102" s="26"/>
      <c r="AM102" s="26"/>
      <c r="AN102" s="26"/>
      <c r="AO102" s="26"/>
      <c r="AP102" s="26"/>
      <c r="AQ102" s="26"/>
    </row>
    <row r="103" spans="1:43" s="14" customFormat="1" ht="34.9" customHeight="1" x14ac:dyDescent="0.2">
      <c r="A103" s="18"/>
      <c r="B103" s="105" t="s">
        <v>95</v>
      </c>
      <c r="C103" s="105"/>
      <c r="D103" s="15" t="s">
        <v>25</v>
      </c>
      <c r="E103" s="26" t="s">
        <v>26</v>
      </c>
      <c r="F103" s="26" t="s">
        <v>4</v>
      </c>
      <c r="G103" s="26" t="s">
        <v>27</v>
      </c>
      <c r="H103" s="26" t="s">
        <v>28</v>
      </c>
      <c r="I103" s="26" t="s">
        <v>29</v>
      </c>
      <c r="J103" s="26"/>
      <c r="L103" s="18"/>
      <c r="M103" s="105" t="s">
        <v>95</v>
      </c>
      <c r="N103" s="105"/>
      <c r="O103" s="15">
        <v>55</v>
      </c>
      <c r="P103" s="26">
        <v>4</v>
      </c>
      <c r="Q103" s="26">
        <v>1</v>
      </c>
      <c r="R103" s="26">
        <v>27</v>
      </c>
      <c r="S103" s="26">
        <v>135</v>
      </c>
      <c r="T103" s="26">
        <v>207.01</v>
      </c>
      <c r="U103" s="26"/>
      <c r="W103" s="18"/>
      <c r="X103" s="105"/>
      <c r="Y103" s="105"/>
      <c r="Z103" s="15"/>
      <c r="AA103" s="26"/>
      <c r="AB103" s="26"/>
      <c r="AC103" s="26"/>
      <c r="AD103" s="26"/>
      <c r="AE103" s="26"/>
      <c r="AF103" s="26"/>
      <c r="AH103" s="18"/>
      <c r="AI103" s="105"/>
      <c r="AJ103" s="105"/>
      <c r="AK103" s="15"/>
      <c r="AL103" s="26"/>
      <c r="AM103" s="26"/>
      <c r="AN103" s="26"/>
      <c r="AO103" s="26"/>
      <c r="AP103" s="26"/>
      <c r="AQ103" s="26"/>
    </row>
    <row r="104" spans="1:43" s="14" customFormat="1" ht="34.9" customHeight="1" x14ac:dyDescent="0.2">
      <c r="A104" s="68" t="s">
        <v>34</v>
      </c>
      <c r="B104" s="68"/>
      <c r="C104" s="68"/>
      <c r="D104" s="19">
        <f>D103+210+D101+D100+154</f>
        <v>514</v>
      </c>
      <c r="E104" s="26">
        <f>E103+E102+E101+E100+E99</f>
        <v>21</v>
      </c>
      <c r="F104" s="26">
        <f t="shared" ref="F104:H104" si="10">F103+F102+F101+F100+F99</f>
        <v>20</v>
      </c>
      <c r="G104" s="26">
        <f t="shared" si="10"/>
        <v>99</v>
      </c>
      <c r="H104" s="26">
        <f t="shared" si="10"/>
        <v>700</v>
      </c>
      <c r="I104" s="26"/>
      <c r="J104" s="26">
        <v>71.09</v>
      </c>
      <c r="L104" s="68" t="s">
        <v>34</v>
      </c>
      <c r="M104" s="68"/>
      <c r="N104" s="68"/>
      <c r="O104" s="19">
        <f>O103+210+O101+O100+185</f>
        <v>550</v>
      </c>
      <c r="P104" s="26">
        <f>P103+P102+P101+P100+P99</f>
        <v>22</v>
      </c>
      <c r="Q104" s="26">
        <f t="shared" ref="Q104:S104" si="11">Q103+Q102+Q101+Q100+Q99</f>
        <v>21</v>
      </c>
      <c r="R104" s="26">
        <f t="shared" si="11"/>
        <v>108</v>
      </c>
      <c r="S104" s="26">
        <f t="shared" si="11"/>
        <v>735</v>
      </c>
      <c r="T104" s="26"/>
      <c r="U104" s="26">
        <v>78.02</v>
      </c>
      <c r="W104" s="68"/>
      <c r="X104" s="68"/>
      <c r="Y104" s="68"/>
      <c r="Z104" s="19">
        <f>Z101+205+184.5</f>
        <v>439.5</v>
      </c>
      <c r="AA104" s="26">
        <f>AA101+AA100+AA99</f>
        <v>10</v>
      </c>
      <c r="AB104" s="26">
        <f t="shared" ref="AB104:AE104" si="12">AB101+AB100+AB99</f>
        <v>8.9</v>
      </c>
      <c r="AC104" s="26">
        <f t="shared" si="12"/>
        <v>67.52000000000001</v>
      </c>
      <c r="AD104" s="26">
        <f t="shared" si="12"/>
        <v>379.3</v>
      </c>
      <c r="AE104" s="26">
        <f t="shared" si="12"/>
        <v>383.06</v>
      </c>
      <c r="AF104" s="26"/>
      <c r="AH104" s="68"/>
      <c r="AI104" s="68"/>
      <c r="AJ104" s="68"/>
      <c r="AK104" s="19">
        <f>AK101+205+184.5</f>
        <v>439.5</v>
      </c>
      <c r="AL104" s="26">
        <f>AL101+AL100+AL99</f>
        <v>10</v>
      </c>
      <c r="AM104" s="26">
        <f t="shared" ref="AM104:AP104" si="13">AM101+AM100+AM99</f>
        <v>8.9</v>
      </c>
      <c r="AN104" s="26">
        <f t="shared" si="13"/>
        <v>67.52000000000001</v>
      </c>
      <c r="AO104" s="26">
        <f t="shared" si="13"/>
        <v>379.3</v>
      </c>
      <c r="AP104" s="26">
        <f t="shared" si="13"/>
        <v>383.06</v>
      </c>
      <c r="AQ104" s="26"/>
    </row>
    <row r="105" spans="1:43" ht="28.9" customHeight="1" x14ac:dyDescent="0.2">
      <c r="E105" s="93"/>
      <c r="F105" s="93"/>
      <c r="G105" s="93"/>
      <c r="H105" s="93"/>
      <c r="I105" s="93"/>
      <c r="J105" s="93"/>
      <c r="L105" s="1"/>
      <c r="M105" s="1"/>
      <c r="N105" s="1"/>
      <c r="P105" s="93"/>
      <c r="Q105" s="93"/>
      <c r="R105" s="93"/>
      <c r="S105" s="93"/>
      <c r="T105" s="93"/>
      <c r="U105" s="93"/>
      <c r="W105"/>
      <c r="X105"/>
      <c r="Y105"/>
      <c r="Z105"/>
      <c r="AA105"/>
      <c r="AB105"/>
      <c r="AC105"/>
      <c r="AD105"/>
      <c r="AE105"/>
      <c r="AF105"/>
      <c r="AK105"/>
      <c r="AL105"/>
      <c r="AM105"/>
      <c r="AN105"/>
      <c r="AO105"/>
      <c r="AP105"/>
    </row>
    <row r="106" spans="1:43" ht="10.9" customHeight="1" x14ac:dyDescent="0.2">
      <c r="A106" s="6"/>
      <c r="H106" s="46"/>
      <c r="L106" s="6"/>
      <c r="M106" s="1"/>
      <c r="N106" s="1"/>
      <c r="S106" s="46"/>
      <c r="W106"/>
      <c r="X106"/>
      <c r="Y106"/>
      <c r="Z106"/>
      <c r="AA106"/>
      <c r="AB106"/>
      <c r="AC106"/>
      <c r="AD106"/>
      <c r="AE106"/>
      <c r="AF106"/>
      <c r="AK106"/>
      <c r="AL106"/>
      <c r="AM106"/>
      <c r="AN106"/>
      <c r="AO106"/>
      <c r="AP106"/>
    </row>
    <row r="107" spans="1:43" ht="10.9" customHeight="1" x14ac:dyDescent="0.2">
      <c r="A107" s="95"/>
      <c r="B107" s="95"/>
      <c r="C107" s="95"/>
      <c r="H107" s="46"/>
      <c r="L107" s="95"/>
      <c r="M107" s="95"/>
      <c r="N107" s="95"/>
      <c r="S107" s="46"/>
      <c r="W107"/>
      <c r="X107"/>
      <c r="Y107"/>
      <c r="Z107"/>
      <c r="AA107"/>
      <c r="AB107"/>
      <c r="AC107"/>
      <c r="AD107"/>
      <c r="AE107"/>
      <c r="AF107"/>
      <c r="AK107"/>
      <c r="AL107"/>
      <c r="AM107"/>
      <c r="AN107"/>
      <c r="AO107"/>
      <c r="AP107"/>
    </row>
    <row r="108" spans="1:43" ht="13.15" customHeight="1" x14ac:dyDescent="0.2">
      <c r="A108" s="95"/>
      <c r="B108" s="95"/>
      <c r="C108" s="95"/>
      <c r="G108" s="96"/>
      <c r="H108" s="96"/>
      <c r="I108" s="96"/>
      <c r="J108" s="96"/>
      <c r="L108" s="95"/>
      <c r="M108" s="95"/>
      <c r="N108" s="95"/>
      <c r="R108" s="96"/>
      <c r="S108" s="96"/>
      <c r="T108" s="96"/>
      <c r="U108" s="96"/>
      <c r="W108"/>
      <c r="X108"/>
      <c r="Y108"/>
      <c r="Z108"/>
      <c r="AA108"/>
      <c r="AB108"/>
      <c r="AC108"/>
      <c r="AD108"/>
      <c r="AE108"/>
      <c r="AF108"/>
      <c r="AK108"/>
      <c r="AL108"/>
      <c r="AM108"/>
      <c r="AN108"/>
      <c r="AO108"/>
      <c r="AP108"/>
    </row>
    <row r="109" spans="1:43" ht="13.15" customHeight="1" x14ac:dyDescent="0.2">
      <c r="A109" s="6"/>
      <c r="B109" s="6"/>
      <c r="C109" s="6"/>
      <c r="H109" s="46"/>
      <c r="L109" s="6"/>
      <c r="M109" s="6"/>
      <c r="N109" s="6"/>
      <c r="S109" s="46"/>
      <c r="W109"/>
      <c r="X109"/>
      <c r="Y109"/>
      <c r="Z109"/>
      <c r="AA109"/>
      <c r="AB109"/>
      <c r="AC109"/>
      <c r="AD109"/>
      <c r="AE109"/>
      <c r="AF109"/>
      <c r="AK109"/>
      <c r="AL109"/>
      <c r="AM109"/>
      <c r="AN109"/>
      <c r="AO109"/>
      <c r="AP109"/>
    </row>
    <row r="110" spans="1:43" s="31" customFormat="1" ht="34.9" customHeight="1" x14ac:dyDescent="0.2">
      <c r="A110" s="97" t="s">
        <v>140</v>
      </c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</row>
    <row r="111" spans="1:43" ht="10.9" customHeight="1" x14ac:dyDescent="0.2">
      <c r="A111" s="76" t="s">
        <v>127</v>
      </c>
      <c r="B111" s="76"/>
      <c r="C111" s="76"/>
      <c r="D111" s="38" t="s">
        <v>0</v>
      </c>
      <c r="E111" s="53" t="s">
        <v>123</v>
      </c>
      <c r="F111" s="52"/>
      <c r="G111" s="77" t="s">
        <v>2</v>
      </c>
      <c r="H111" s="78"/>
      <c r="I111" s="53" t="s">
        <v>116</v>
      </c>
      <c r="J111" s="52"/>
      <c r="L111" s="76" t="s">
        <v>129</v>
      </c>
      <c r="M111" s="76"/>
      <c r="N111" s="76"/>
      <c r="O111" s="38" t="s">
        <v>0</v>
      </c>
      <c r="P111" s="53" t="s">
        <v>123</v>
      </c>
      <c r="Q111" s="52"/>
      <c r="R111" s="77" t="s">
        <v>2</v>
      </c>
      <c r="S111" s="78"/>
      <c r="T111" s="53" t="s">
        <v>116</v>
      </c>
      <c r="U111" s="52"/>
      <c r="W111"/>
      <c r="X111"/>
      <c r="Y111"/>
      <c r="Z111"/>
      <c r="AA111"/>
      <c r="AB111"/>
      <c r="AC111"/>
      <c r="AD111"/>
      <c r="AE111"/>
      <c r="AF111"/>
      <c r="AK111"/>
      <c r="AL111"/>
      <c r="AM111"/>
      <c r="AN111"/>
      <c r="AO111"/>
      <c r="AP111"/>
    </row>
    <row r="112" spans="1:43" ht="35.450000000000003" customHeight="1" x14ac:dyDescent="0.2">
      <c r="A112" s="76"/>
      <c r="B112" s="76"/>
      <c r="C112" s="76"/>
      <c r="D112" s="38" t="s">
        <v>3</v>
      </c>
      <c r="E112" s="29">
        <v>2.4</v>
      </c>
      <c r="F112" s="88" t="s">
        <v>115</v>
      </c>
      <c r="G112" s="78"/>
      <c r="H112" s="78"/>
      <c r="I112" s="78"/>
      <c r="J112" s="89"/>
      <c r="K112" s="1"/>
      <c r="L112" s="76"/>
      <c r="M112" s="76"/>
      <c r="N112" s="76"/>
      <c r="O112" s="38" t="s">
        <v>3</v>
      </c>
      <c r="P112" s="29">
        <v>2.4</v>
      </c>
      <c r="Q112" s="90" t="s">
        <v>126</v>
      </c>
      <c r="R112" s="91"/>
      <c r="S112" s="91"/>
      <c r="T112" s="91"/>
      <c r="U112" s="92"/>
      <c r="W112"/>
      <c r="X112"/>
      <c r="Y112"/>
      <c r="Z112"/>
      <c r="AA112"/>
      <c r="AB112"/>
      <c r="AC112"/>
      <c r="AD112"/>
      <c r="AE112"/>
      <c r="AF112"/>
      <c r="AK112"/>
      <c r="AL112"/>
      <c r="AM112"/>
      <c r="AN112"/>
      <c r="AO112"/>
      <c r="AP112"/>
    </row>
    <row r="113" spans="1:43" s="1" customFormat="1" ht="19.899999999999999" customHeight="1" x14ac:dyDescent="0.2">
      <c r="A113" s="82" t="s">
        <v>5</v>
      </c>
      <c r="B113" s="82" t="s">
        <v>6</v>
      </c>
      <c r="C113" s="82"/>
      <c r="D113" s="79" t="s">
        <v>7</v>
      </c>
      <c r="E113" s="81" t="s">
        <v>8</v>
      </c>
      <c r="F113" s="81"/>
      <c r="G113" s="81"/>
      <c r="H113" s="82" t="s">
        <v>9</v>
      </c>
      <c r="I113" s="82" t="s">
        <v>10</v>
      </c>
      <c r="J113" s="83" t="s">
        <v>117</v>
      </c>
      <c r="L113" s="82" t="s">
        <v>5</v>
      </c>
      <c r="M113" s="82" t="s">
        <v>6</v>
      </c>
      <c r="N113" s="82"/>
      <c r="O113" s="79" t="s">
        <v>7</v>
      </c>
      <c r="P113" s="81" t="s">
        <v>8</v>
      </c>
      <c r="Q113" s="81"/>
      <c r="R113" s="81"/>
      <c r="S113" s="82" t="s">
        <v>9</v>
      </c>
      <c r="T113" s="82" t="s">
        <v>10</v>
      </c>
      <c r="U113" s="83" t="s">
        <v>117</v>
      </c>
    </row>
    <row r="114" spans="1:43" s="1" customFormat="1" ht="22.15" customHeight="1" x14ac:dyDescent="0.2">
      <c r="A114" s="80"/>
      <c r="B114" s="86"/>
      <c r="C114" s="87"/>
      <c r="D114" s="80"/>
      <c r="E114" s="33" t="s">
        <v>11</v>
      </c>
      <c r="F114" s="33" t="s">
        <v>12</v>
      </c>
      <c r="G114" s="33" t="s">
        <v>13</v>
      </c>
      <c r="H114" s="80"/>
      <c r="I114" s="80"/>
      <c r="J114" s="84"/>
      <c r="K114"/>
      <c r="L114" s="80"/>
      <c r="M114" s="86"/>
      <c r="N114" s="87"/>
      <c r="O114" s="80"/>
      <c r="P114" s="33" t="s">
        <v>11</v>
      </c>
      <c r="Q114" s="33" t="s">
        <v>12</v>
      </c>
      <c r="R114" s="33" t="s">
        <v>13</v>
      </c>
      <c r="S114" s="80"/>
      <c r="T114" s="80"/>
      <c r="U114" s="84"/>
    </row>
    <row r="115" spans="1:43" s="14" customFormat="1" ht="21.2" customHeight="1" x14ac:dyDescent="0.2">
      <c r="A115" s="3" t="s">
        <v>14</v>
      </c>
      <c r="B115" s="107"/>
      <c r="C115" s="107"/>
      <c r="D115" s="8"/>
      <c r="E115" s="8"/>
      <c r="F115" s="8"/>
      <c r="G115" s="8"/>
      <c r="H115" s="8"/>
      <c r="I115" s="57"/>
      <c r="J115" s="57"/>
      <c r="K115"/>
      <c r="L115" s="3" t="s">
        <v>14</v>
      </c>
      <c r="M115" s="107"/>
      <c r="N115" s="107"/>
      <c r="O115" s="8"/>
      <c r="P115" s="8"/>
      <c r="Q115" s="8"/>
      <c r="R115" s="8"/>
      <c r="S115" s="8"/>
      <c r="T115" s="57"/>
      <c r="U115" s="57"/>
    </row>
    <row r="116" spans="1:43" s="42" customFormat="1" ht="34.9" customHeight="1" x14ac:dyDescent="0.2">
      <c r="A116" s="43"/>
      <c r="B116" s="75" t="s">
        <v>114</v>
      </c>
      <c r="C116" s="75"/>
      <c r="D116" s="44" t="s">
        <v>15</v>
      </c>
      <c r="E116" s="45">
        <v>8</v>
      </c>
      <c r="F116" s="45">
        <v>6.41</v>
      </c>
      <c r="G116" s="45">
        <v>37.06</v>
      </c>
      <c r="H116" s="45">
        <v>237.4</v>
      </c>
      <c r="I116" s="45">
        <v>77.09</v>
      </c>
      <c r="J116" s="45"/>
      <c r="L116" s="43"/>
      <c r="M116" s="75" t="s">
        <v>114</v>
      </c>
      <c r="N116" s="75"/>
      <c r="O116" s="44" t="s">
        <v>121</v>
      </c>
      <c r="P116" s="45">
        <v>10</v>
      </c>
      <c r="Q116" s="45">
        <v>8</v>
      </c>
      <c r="R116" s="45">
        <v>44</v>
      </c>
      <c r="S116" s="45">
        <v>288</v>
      </c>
      <c r="T116" s="45">
        <v>77.040000000000006</v>
      </c>
      <c r="U116" s="45"/>
    </row>
    <row r="117" spans="1:43" s="42" customFormat="1" ht="34.9" customHeight="1" x14ac:dyDescent="0.2">
      <c r="A117" s="43"/>
      <c r="B117" s="75" t="s">
        <v>96</v>
      </c>
      <c r="C117" s="75"/>
      <c r="D117" s="44" t="s">
        <v>92</v>
      </c>
      <c r="E117" s="45" t="s">
        <v>4</v>
      </c>
      <c r="F117" s="45"/>
      <c r="G117" s="45" t="s">
        <v>35</v>
      </c>
      <c r="H117" s="45" t="s">
        <v>85</v>
      </c>
      <c r="I117" s="45" t="s">
        <v>25</v>
      </c>
      <c r="J117" s="45"/>
      <c r="L117" s="43"/>
      <c r="M117" s="75" t="s">
        <v>96</v>
      </c>
      <c r="N117" s="75"/>
      <c r="O117" s="44" t="s">
        <v>92</v>
      </c>
      <c r="P117" s="45" t="s">
        <v>4</v>
      </c>
      <c r="Q117" s="45"/>
      <c r="R117" s="45" t="s">
        <v>35</v>
      </c>
      <c r="S117" s="45" t="s">
        <v>85</v>
      </c>
      <c r="T117" s="45" t="s">
        <v>25</v>
      </c>
      <c r="U117" s="45"/>
    </row>
    <row r="118" spans="1:43" s="42" customFormat="1" ht="34.9" customHeight="1" x14ac:dyDescent="0.2">
      <c r="A118" s="43"/>
      <c r="B118" s="103" t="s">
        <v>94</v>
      </c>
      <c r="C118" s="103"/>
      <c r="D118" s="22" t="s">
        <v>21</v>
      </c>
      <c r="E118" s="30"/>
      <c r="F118" s="30"/>
      <c r="G118" s="30" t="s">
        <v>22</v>
      </c>
      <c r="H118" s="30" t="s">
        <v>23</v>
      </c>
      <c r="I118" s="30" t="s">
        <v>24</v>
      </c>
      <c r="J118" s="30"/>
      <c r="K118" s="20"/>
      <c r="L118" s="21"/>
      <c r="M118" s="103" t="s">
        <v>94</v>
      </c>
      <c r="N118" s="103"/>
      <c r="O118" s="22" t="s">
        <v>21</v>
      </c>
      <c r="P118" s="30"/>
      <c r="Q118" s="30"/>
      <c r="R118" s="30" t="s">
        <v>22</v>
      </c>
      <c r="S118" s="30" t="s">
        <v>23</v>
      </c>
      <c r="T118" s="30" t="s">
        <v>24</v>
      </c>
      <c r="U118" s="30"/>
    </row>
    <row r="119" spans="1:43" s="42" customFormat="1" ht="34.9" customHeight="1" x14ac:dyDescent="0.2">
      <c r="A119" s="43"/>
      <c r="B119" s="75" t="s">
        <v>99</v>
      </c>
      <c r="C119" s="75"/>
      <c r="D119" s="44" t="s">
        <v>25</v>
      </c>
      <c r="E119" s="45" t="s">
        <v>26</v>
      </c>
      <c r="F119" s="45" t="s">
        <v>4</v>
      </c>
      <c r="G119" s="45" t="s">
        <v>27</v>
      </c>
      <c r="H119" s="45" t="s">
        <v>28</v>
      </c>
      <c r="I119" s="45" t="s">
        <v>47</v>
      </c>
      <c r="J119" s="45"/>
      <c r="L119" s="43"/>
      <c r="M119" s="75" t="s">
        <v>99</v>
      </c>
      <c r="N119" s="75"/>
      <c r="O119" s="44">
        <v>55</v>
      </c>
      <c r="P119" s="45">
        <v>4</v>
      </c>
      <c r="Q119" s="45">
        <v>1</v>
      </c>
      <c r="R119" s="45">
        <v>27</v>
      </c>
      <c r="S119" s="45">
        <v>135</v>
      </c>
      <c r="T119" s="45">
        <v>207.01</v>
      </c>
      <c r="U119" s="45"/>
    </row>
    <row r="120" spans="1:43" s="42" customFormat="1" ht="34.9" customHeight="1" x14ac:dyDescent="0.2">
      <c r="A120" s="99" t="s">
        <v>34</v>
      </c>
      <c r="B120" s="99"/>
      <c r="C120" s="99"/>
      <c r="D120" s="23">
        <f>D119+D118+D117+160</f>
        <v>510</v>
      </c>
      <c r="E120" s="45">
        <f>E119+E118+E117+E116</f>
        <v>13</v>
      </c>
      <c r="F120" s="45">
        <f t="shared" ref="F120:H120" si="14">F119+F118+F117+F116</f>
        <v>7.41</v>
      </c>
      <c r="G120" s="45">
        <f t="shared" si="14"/>
        <v>83.06</v>
      </c>
      <c r="H120" s="45">
        <f t="shared" si="14"/>
        <v>446.4</v>
      </c>
      <c r="I120" s="45"/>
      <c r="J120" s="45">
        <v>71.09</v>
      </c>
      <c r="L120" s="99" t="s">
        <v>34</v>
      </c>
      <c r="M120" s="99"/>
      <c r="N120" s="99"/>
      <c r="O120" s="23">
        <f>O119+O118+O117+190</f>
        <v>545</v>
      </c>
      <c r="P120" s="45">
        <f>P119+P118+P117+P116</f>
        <v>15</v>
      </c>
      <c r="Q120" s="45">
        <f t="shared" ref="Q120" si="15">Q119+Q118+Q117+Q116</f>
        <v>9</v>
      </c>
      <c r="R120" s="45">
        <f t="shared" ref="R120" si="16">R119+R118+R117+R116</f>
        <v>93</v>
      </c>
      <c r="S120" s="45">
        <f t="shared" ref="S120" si="17">S119+S118+S117+S116</f>
        <v>509</v>
      </c>
      <c r="T120" s="45"/>
      <c r="U120" s="45">
        <v>78.02</v>
      </c>
    </row>
    <row r="121" spans="1:43" s="14" customFormat="1" ht="21.2" customHeight="1" x14ac:dyDescent="0.2">
      <c r="A121" s="126"/>
      <c r="B121" s="127"/>
      <c r="C121" s="127"/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  <c r="N121" s="127"/>
      <c r="O121" s="127"/>
      <c r="P121" s="127"/>
      <c r="Q121" s="127"/>
      <c r="R121" s="127"/>
      <c r="S121" s="127"/>
      <c r="T121" s="127"/>
      <c r="U121" s="128"/>
    </row>
    <row r="122" spans="1:43" ht="10.9" customHeight="1" x14ac:dyDescent="0.2">
      <c r="A122" s="5"/>
      <c r="H122" s="46"/>
      <c r="L122" s="5"/>
      <c r="M122" s="1"/>
      <c r="N122" s="1"/>
      <c r="S122" s="46"/>
      <c r="AA122" s="119"/>
      <c r="AB122" s="119"/>
      <c r="AC122" s="119"/>
      <c r="AD122" s="119"/>
      <c r="AE122" s="119"/>
      <c r="AF122" s="119"/>
      <c r="AH122" s="1"/>
      <c r="AI122" s="1"/>
      <c r="AJ122" s="1"/>
      <c r="AL122" s="129"/>
      <c r="AM122" s="129"/>
      <c r="AN122" s="129"/>
      <c r="AO122" s="129"/>
      <c r="AP122" s="129"/>
      <c r="AQ122" s="129"/>
    </row>
    <row r="123" spans="1:43" ht="13.15" customHeight="1" x14ac:dyDescent="0.2">
      <c r="E123" s="93"/>
      <c r="F123" s="93"/>
      <c r="G123" s="93"/>
      <c r="H123" s="93"/>
      <c r="I123" s="93"/>
      <c r="J123" s="93"/>
      <c r="L123" s="1"/>
      <c r="M123" s="1"/>
      <c r="N123" s="1"/>
      <c r="P123" s="93"/>
      <c r="Q123" s="93"/>
      <c r="R123" s="93"/>
      <c r="S123" s="93"/>
      <c r="T123" s="93"/>
      <c r="U123" s="93"/>
      <c r="W123"/>
      <c r="X123"/>
      <c r="Y123"/>
      <c r="Z123"/>
      <c r="AA123"/>
      <c r="AB123"/>
      <c r="AC123"/>
      <c r="AD123"/>
      <c r="AE123"/>
      <c r="AF123"/>
      <c r="AK123"/>
      <c r="AL123"/>
      <c r="AM123"/>
      <c r="AN123"/>
      <c r="AO123"/>
      <c r="AP123"/>
    </row>
    <row r="124" spans="1:43" ht="13.15" customHeight="1" x14ac:dyDescent="0.2">
      <c r="A124" s="2"/>
      <c r="H124" s="46"/>
      <c r="L124" s="2"/>
      <c r="M124" s="1"/>
      <c r="N124" s="1"/>
      <c r="S124" s="46"/>
      <c r="W124"/>
      <c r="X124"/>
      <c r="Y124"/>
      <c r="Z124"/>
      <c r="AA124"/>
      <c r="AB124"/>
      <c r="AC124"/>
      <c r="AD124"/>
      <c r="AE124"/>
      <c r="AF124"/>
      <c r="AK124"/>
      <c r="AL124"/>
      <c r="AM124"/>
      <c r="AN124"/>
      <c r="AO124"/>
      <c r="AP124"/>
    </row>
    <row r="125" spans="1:43" ht="13.15" customHeight="1" x14ac:dyDescent="0.2">
      <c r="A125" s="95"/>
      <c r="B125" s="95"/>
      <c r="C125" s="95"/>
      <c r="H125" s="46"/>
      <c r="L125" s="95"/>
      <c r="M125" s="95"/>
      <c r="N125" s="95"/>
      <c r="S125" s="46"/>
      <c r="W125"/>
      <c r="X125"/>
      <c r="Y125"/>
      <c r="Z125"/>
      <c r="AA125"/>
      <c r="AB125"/>
      <c r="AC125"/>
      <c r="AD125"/>
      <c r="AE125"/>
      <c r="AF125"/>
      <c r="AK125"/>
      <c r="AL125"/>
      <c r="AM125"/>
      <c r="AN125"/>
      <c r="AO125"/>
      <c r="AP125"/>
    </row>
    <row r="126" spans="1:43" ht="13.15" customHeight="1" x14ac:dyDescent="0.2">
      <c r="A126" s="95"/>
      <c r="B126" s="95"/>
      <c r="C126" s="95"/>
      <c r="G126" s="96"/>
      <c r="H126" s="96"/>
      <c r="I126" s="96"/>
      <c r="J126" s="96"/>
      <c r="L126" s="95"/>
      <c r="M126" s="95"/>
      <c r="N126" s="95"/>
      <c r="R126" s="96"/>
      <c r="S126" s="96"/>
      <c r="T126" s="96"/>
      <c r="U126" s="96"/>
      <c r="W126"/>
      <c r="X126"/>
      <c r="Y126"/>
      <c r="Z126"/>
      <c r="AA126"/>
      <c r="AB126"/>
      <c r="AC126"/>
      <c r="AD126"/>
      <c r="AE126"/>
      <c r="AF126"/>
      <c r="AK126"/>
      <c r="AL126"/>
      <c r="AM126"/>
      <c r="AN126"/>
      <c r="AO126"/>
      <c r="AP126"/>
    </row>
    <row r="127" spans="1:43" ht="13.15" customHeight="1" x14ac:dyDescent="0.2">
      <c r="A127" s="2"/>
      <c r="B127" s="2"/>
      <c r="C127" s="2"/>
      <c r="H127" s="46"/>
      <c r="L127" s="2"/>
      <c r="M127" s="2"/>
      <c r="N127" s="2"/>
      <c r="S127" s="46"/>
      <c r="W127"/>
      <c r="X127"/>
      <c r="Y127"/>
      <c r="Z127"/>
      <c r="AA127"/>
      <c r="AB127"/>
      <c r="AC127"/>
      <c r="AD127"/>
      <c r="AE127"/>
      <c r="AF127"/>
      <c r="AK127"/>
      <c r="AL127"/>
      <c r="AM127"/>
      <c r="AN127"/>
      <c r="AO127"/>
      <c r="AP127"/>
    </row>
    <row r="128" spans="1:43" s="31" customFormat="1" ht="23.45" customHeight="1" x14ac:dyDescent="0.2">
      <c r="A128" s="97" t="s">
        <v>141</v>
      </c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</row>
    <row r="129" spans="1:42" ht="20.45" customHeight="1" x14ac:dyDescent="0.2">
      <c r="A129" s="76" t="s">
        <v>127</v>
      </c>
      <c r="B129" s="76"/>
      <c r="C129" s="76"/>
      <c r="D129" s="38" t="s">
        <v>0</v>
      </c>
      <c r="E129" s="74" t="s">
        <v>124</v>
      </c>
      <c r="F129" s="72"/>
      <c r="G129" s="77" t="s">
        <v>2</v>
      </c>
      <c r="H129" s="78"/>
      <c r="I129" s="53" t="s">
        <v>116</v>
      </c>
      <c r="J129" s="52"/>
      <c r="L129" s="76" t="s">
        <v>128</v>
      </c>
      <c r="M129" s="76"/>
      <c r="N129" s="76"/>
      <c r="O129" s="38" t="s">
        <v>0</v>
      </c>
      <c r="P129" s="74" t="s">
        <v>124</v>
      </c>
      <c r="Q129" s="72"/>
      <c r="R129" s="77" t="s">
        <v>2</v>
      </c>
      <c r="S129" s="78"/>
      <c r="T129" s="53" t="s">
        <v>116</v>
      </c>
      <c r="U129" s="52"/>
      <c r="W129"/>
      <c r="X129"/>
      <c r="Y129"/>
      <c r="Z129"/>
      <c r="AA129"/>
      <c r="AB129"/>
      <c r="AC129"/>
      <c r="AD129"/>
      <c r="AE129"/>
      <c r="AF129"/>
      <c r="AK129"/>
      <c r="AL129"/>
      <c r="AM129"/>
      <c r="AN129"/>
      <c r="AO129"/>
      <c r="AP129"/>
    </row>
    <row r="130" spans="1:42" ht="18.600000000000001" customHeight="1" x14ac:dyDescent="0.2">
      <c r="A130" s="76"/>
      <c r="B130" s="76"/>
      <c r="C130" s="76"/>
      <c r="D130" s="38" t="s">
        <v>3</v>
      </c>
      <c r="E130" s="29">
        <v>2.4</v>
      </c>
      <c r="F130" s="88" t="s">
        <v>115</v>
      </c>
      <c r="G130" s="78"/>
      <c r="H130" s="78"/>
      <c r="I130" s="78"/>
      <c r="J130" s="89"/>
      <c r="L130" s="76"/>
      <c r="M130" s="76"/>
      <c r="N130" s="76"/>
      <c r="O130" s="38" t="s">
        <v>3</v>
      </c>
      <c r="P130" s="29">
        <v>2.4</v>
      </c>
      <c r="Q130" s="90" t="s">
        <v>126</v>
      </c>
      <c r="R130" s="91"/>
      <c r="S130" s="91"/>
      <c r="T130" s="91"/>
      <c r="U130" s="92"/>
      <c r="W130"/>
      <c r="X130"/>
      <c r="Y130"/>
      <c r="Z130"/>
      <c r="AA130"/>
      <c r="AB130"/>
      <c r="AC130"/>
      <c r="AD130"/>
      <c r="AE130"/>
      <c r="AF130"/>
      <c r="AK130"/>
      <c r="AL130"/>
      <c r="AM130"/>
      <c r="AN130"/>
      <c r="AO130"/>
      <c r="AP130"/>
    </row>
    <row r="131" spans="1:42" ht="20.45" customHeight="1" x14ac:dyDescent="0.2">
      <c r="A131" s="82" t="s">
        <v>5</v>
      </c>
      <c r="B131" s="82" t="s">
        <v>6</v>
      </c>
      <c r="C131" s="82"/>
      <c r="D131" s="79" t="s">
        <v>7</v>
      </c>
      <c r="E131" s="81" t="s">
        <v>8</v>
      </c>
      <c r="F131" s="81"/>
      <c r="G131" s="81"/>
      <c r="H131" s="101" t="s">
        <v>9</v>
      </c>
      <c r="I131" s="82" t="s">
        <v>10</v>
      </c>
      <c r="J131" s="83" t="s">
        <v>117</v>
      </c>
      <c r="K131" s="1"/>
      <c r="L131" s="82" t="s">
        <v>5</v>
      </c>
      <c r="M131" s="82" t="s">
        <v>6</v>
      </c>
      <c r="N131" s="82"/>
      <c r="O131" s="79" t="s">
        <v>7</v>
      </c>
      <c r="P131" s="81" t="s">
        <v>8</v>
      </c>
      <c r="Q131" s="81"/>
      <c r="R131" s="81"/>
      <c r="S131" s="101" t="s">
        <v>9</v>
      </c>
      <c r="T131" s="82" t="s">
        <v>10</v>
      </c>
      <c r="U131" s="83" t="s">
        <v>117</v>
      </c>
      <c r="W131"/>
      <c r="X131"/>
      <c r="Y131"/>
      <c r="Z131"/>
      <c r="AA131"/>
      <c r="AB131"/>
      <c r="AC131"/>
      <c r="AD131"/>
      <c r="AE131"/>
      <c r="AF131"/>
      <c r="AK131"/>
      <c r="AL131"/>
      <c r="AM131"/>
      <c r="AN131"/>
      <c r="AO131"/>
      <c r="AP131"/>
    </row>
    <row r="132" spans="1:42" s="1" customFormat="1" ht="19.899999999999999" customHeight="1" x14ac:dyDescent="0.2">
      <c r="A132" s="80"/>
      <c r="B132" s="86"/>
      <c r="C132" s="87"/>
      <c r="D132" s="80"/>
      <c r="E132" s="33" t="s">
        <v>11</v>
      </c>
      <c r="F132" s="33" t="s">
        <v>12</v>
      </c>
      <c r="G132" s="33" t="s">
        <v>13</v>
      </c>
      <c r="H132" s="102"/>
      <c r="I132" s="80"/>
      <c r="J132" s="84"/>
      <c r="L132" s="80"/>
      <c r="M132" s="86"/>
      <c r="N132" s="87"/>
      <c r="O132" s="80"/>
      <c r="P132" s="33" t="s">
        <v>11</v>
      </c>
      <c r="Q132" s="33" t="s">
        <v>12</v>
      </c>
      <c r="R132" s="33" t="s">
        <v>13</v>
      </c>
      <c r="S132" s="102"/>
      <c r="T132" s="80"/>
      <c r="U132" s="84"/>
    </row>
    <row r="133" spans="1:42" s="1" customFormat="1" ht="22.15" customHeight="1" x14ac:dyDescent="0.2">
      <c r="A133" s="16" t="s">
        <v>14</v>
      </c>
      <c r="B133" s="85"/>
      <c r="C133" s="85"/>
      <c r="D133" s="17"/>
      <c r="E133" s="17"/>
      <c r="F133" s="17"/>
      <c r="G133" s="17"/>
      <c r="H133" s="17"/>
      <c r="I133" s="54"/>
      <c r="J133" s="54"/>
      <c r="K133" s="14"/>
      <c r="L133" s="3" t="s">
        <v>14</v>
      </c>
      <c r="M133" s="85"/>
      <c r="N133" s="85"/>
      <c r="O133" s="17"/>
      <c r="P133" s="17"/>
      <c r="Q133" s="17"/>
      <c r="R133" s="17"/>
      <c r="S133" s="17"/>
      <c r="T133" s="54"/>
      <c r="U133" s="54"/>
    </row>
    <row r="134" spans="1:42" s="14" customFormat="1" ht="34.9" customHeight="1" x14ac:dyDescent="0.2">
      <c r="A134" s="21"/>
      <c r="B134" s="103" t="s">
        <v>112</v>
      </c>
      <c r="C134" s="103"/>
      <c r="D134" s="22" t="s">
        <v>84</v>
      </c>
      <c r="E134" s="30" t="s">
        <v>74</v>
      </c>
      <c r="F134" s="30" t="s">
        <v>68</v>
      </c>
      <c r="G134" s="30" t="s">
        <v>49</v>
      </c>
      <c r="H134" s="30" t="s">
        <v>86</v>
      </c>
      <c r="I134" s="30" t="s">
        <v>87</v>
      </c>
      <c r="J134" s="30"/>
      <c r="K134" s="20"/>
      <c r="L134" s="21"/>
      <c r="M134" s="103" t="s">
        <v>112</v>
      </c>
      <c r="N134" s="103"/>
      <c r="O134" s="22" t="s">
        <v>84</v>
      </c>
      <c r="P134" s="30" t="s">
        <v>74</v>
      </c>
      <c r="Q134" s="30" t="s">
        <v>68</v>
      </c>
      <c r="R134" s="30" t="s">
        <v>49</v>
      </c>
      <c r="S134" s="30" t="s">
        <v>86</v>
      </c>
      <c r="T134" s="30" t="s">
        <v>87</v>
      </c>
      <c r="U134" s="30"/>
    </row>
    <row r="135" spans="1:42" s="20" customFormat="1" ht="34.9" customHeight="1" x14ac:dyDescent="0.2">
      <c r="A135" s="21"/>
      <c r="B135" s="103" t="s">
        <v>94</v>
      </c>
      <c r="C135" s="103"/>
      <c r="D135" s="22" t="s">
        <v>21</v>
      </c>
      <c r="E135" s="30"/>
      <c r="F135" s="30"/>
      <c r="G135" s="30" t="s">
        <v>22</v>
      </c>
      <c r="H135" s="30" t="s">
        <v>23</v>
      </c>
      <c r="I135" s="30" t="s">
        <v>24</v>
      </c>
      <c r="J135" s="30"/>
      <c r="L135" s="21"/>
      <c r="M135" s="103" t="s">
        <v>94</v>
      </c>
      <c r="N135" s="103"/>
      <c r="O135" s="22" t="s">
        <v>21</v>
      </c>
      <c r="P135" s="30"/>
      <c r="Q135" s="30"/>
      <c r="R135" s="30" t="s">
        <v>22</v>
      </c>
      <c r="S135" s="30" t="s">
        <v>23</v>
      </c>
      <c r="T135" s="30" t="s">
        <v>24</v>
      </c>
      <c r="U135" s="30"/>
    </row>
    <row r="136" spans="1:42" s="20" customFormat="1" ht="34.9" customHeight="1" x14ac:dyDescent="0.2">
      <c r="A136" s="21"/>
      <c r="B136" s="103" t="s">
        <v>96</v>
      </c>
      <c r="C136" s="103"/>
      <c r="D136" s="22" t="s">
        <v>21</v>
      </c>
      <c r="E136" s="30" t="s">
        <v>4</v>
      </c>
      <c r="F136" s="30"/>
      <c r="G136" s="30" t="s">
        <v>30</v>
      </c>
      <c r="H136" s="30" t="s">
        <v>31</v>
      </c>
      <c r="I136" s="30" t="s">
        <v>32</v>
      </c>
      <c r="J136" s="30"/>
      <c r="L136" s="21"/>
      <c r="M136" s="103" t="s">
        <v>96</v>
      </c>
      <c r="N136" s="103"/>
      <c r="O136" s="22" t="s">
        <v>21</v>
      </c>
      <c r="P136" s="30" t="s">
        <v>4</v>
      </c>
      <c r="Q136" s="30"/>
      <c r="R136" s="30" t="s">
        <v>30</v>
      </c>
      <c r="S136" s="30" t="s">
        <v>31</v>
      </c>
      <c r="T136" s="30" t="s">
        <v>32</v>
      </c>
      <c r="U136" s="30"/>
    </row>
    <row r="137" spans="1:42" s="20" customFormat="1" ht="34.9" customHeight="1" x14ac:dyDescent="0.2">
      <c r="A137" s="21"/>
      <c r="B137" s="103" t="s">
        <v>99</v>
      </c>
      <c r="C137" s="103"/>
      <c r="D137" s="22" t="s">
        <v>25</v>
      </c>
      <c r="E137" s="30" t="s">
        <v>26</v>
      </c>
      <c r="F137" s="30" t="s">
        <v>4</v>
      </c>
      <c r="G137" s="30" t="s">
        <v>27</v>
      </c>
      <c r="H137" s="30" t="s">
        <v>28</v>
      </c>
      <c r="I137" s="30" t="s">
        <v>47</v>
      </c>
      <c r="J137" s="30"/>
      <c r="L137" s="21"/>
      <c r="M137" s="103" t="s">
        <v>99</v>
      </c>
      <c r="N137" s="103"/>
      <c r="O137" s="22" t="s">
        <v>25</v>
      </c>
      <c r="P137" s="30" t="s">
        <v>26</v>
      </c>
      <c r="Q137" s="30" t="s">
        <v>4</v>
      </c>
      <c r="R137" s="30" t="s">
        <v>27</v>
      </c>
      <c r="S137" s="30" t="s">
        <v>28</v>
      </c>
      <c r="T137" s="30" t="s">
        <v>47</v>
      </c>
      <c r="U137" s="30"/>
    </row>
    <row r="138" spans="1:42" s="20" customFormat="1" ht="34.9" customHeight="1" x14ac:dyDescent="0.2">
      <c r="A138" s="99" t="s">
        <v>34</v>
      </c>
      <c r="B138" s="99"/>
      <c r="C138" s="99"/>
      <c r="D138" s="23">
        <f>D137+D136+D135+D134</f>
        <v>600</v>
      </c>
      <c r="E138" s="30">
        <f>E137+E136+E135+E134</f>
        <v>16</v>
      </c>
      <c r="F138" s="30">
        <f t="shared" ref="F138:H138" si="18">F137+F136+F135+F134</f>
        <v>20</v>
      </c>
      <c r="G138" s="30">
        <f t="shared" si="18"/>
        <v>89</v>
      </c>
      <c r="H138" s="30">
        <f t="shared" si="18"/>
        <v>575</v>
      </c>
      <c r="I138" s="30"/>
      <c r="J138" s="30">
        <v>71.09</v>
      </c>
      <c r="L138" s="99" t="s">
        <v>34</v>
      </c>
      <c r="M138" s="99"/>
      <c r="N138" s="99"/>
      <c r="O138" s="23">
        <f>O137+O136+O135+O134</f>
        <v>600</v>
      </c>
      <c r="P138" s="23">
        <f t="shared" ref="P138:S138" si="19">P137+P136+P135+P134</f>
        <v>16</v>
      </c>
      <c r="Q138" s="23">
        <f t="shared" si="19"/>
        <v>20</v>
      </c>
      <c r="R138" s="23">
        <f t="shared" si="19"/>
        <v>89</v>
      </c>
      <c r="S138" s="23">
        <f t="shared" si="19"/>
        <v>575</v>
      </c>
      <c r="T138" s="30"/>
      <c r="U138" s="30">
        <v>78.02</v>
      </c>
    </row>
    <row r="139" spans="1:42" ht="10.9" customHeight="1" x14ac:dyDescent="0.2">
      <c r="L139" s="1"/>
      <c r="M139" s="1"/>
      <c r="N139" s="1"/>
      <c r="W139"/>
      <c r="X139"/>
      <c r="Y139"/>
      <c r="Z139"/>
      <c r="AA139"/>
      <c r="AB139"/>
      <c r="AC139"/>
      <c r="AD139"/>
      <c r="AE139"/>
      <c r="AF139"/>
      <c r="AK139"/>
      <c r="AL139"/>
      <c r="AM139"/>
      <c r="AN139"/>
      <c r="AO139"/>
      <c r="AP139"/>
    </row>
    <row r="140" spans="1:42" ht="10.9" customHeight="1" x14ac:dyDescent="0.2">
      <c r="E140" s="93"/>
      <c r="F140" s="93"/>
      <c r="G140" s="93"/>
      <c r="H140" s="93"/>
      <c r="I140" s="93"/>
      <c r="J140" s="93"/>
      <c r="L140" s="1"/>
      <c r="M140" s="1"/>
      <c r="N140" s="1"/>
      <c r="P140" s="93"/>
      <c r="Q140" s="93"/>
      <c r="R140" s="93"/>
      <c r="S140" s="93"/>
      <c r="T140" s="93"/>
      <c r="U140" s="93"/>
      <c r="W140"/>
      <c r="X140"/>
      <c r="Y140"/>
      <c r="Z140"/>
      <c r="AA140"/>
      <c r="AB140"/>
      <c r="AC140"/>
      <c r="AD140"/>
      <c r="AE140"/>
      <c r="AF140"/>
      <c r="AK140"/>
      <c r="AL140"/>
      <c r="AM140"/>
      <c r="AN140"/>
      <c r="AO140"/>
      <c r="AP140"/>
    </row>
    <row r="141" spans="1:42" ht="10.9" customHeight="1" x14ac:dyDescent="0.2">
      <c r="A141" s="2"/>
      <c r="H141" s="46"/>
      <c r="L141" s="2"/>
      <c r="M141" s="1"/>
      <c r="N141" s="1"/>
      <c r="S141" s="46"/>
      <c r="W141"/>
      <c r="X141"/>
      <c r="Y141"/>
      <c r="Z141"/>
      <c r="AA141"/>
      <c r="AB141"/>
      <c r="AC141"/>
      <c r="AD141"/>
      <c r="AE141"/>
      <c r="AF141"/>
      <c r="AK141"/>
      <c r="AL141"/>
      <c r="AM141"/>
      <c r="AN141"/>
      <c r="AO141"/>
      <c r="AP141"/>
    </row>
    <row r="142" spans="1:42" ht="10.9" customHeight="1" x14ac:dyDescent="0.2">
      <c r="A142" s="95"/>
      <c r="B142" s="95"/>
      <c r="C142" s="95"/>
      <c r="H142" s="46"/>
      <c r="L142" s="95"/>
      <c r="M142" s="95"/>
      <c r="N142" s="95"/>
      <c r="S142" s="46"/>
      <c r="W142"/>
      <c r="X142"/>
      <c r="Y142"/>
      <c r="Z142"/>
      <c r="AA142"/>
      <c r="AB142"/>
      <c r="AC142"/>
      <c r="AD142"/>
      <c r="AE142"/>
      <c r="AF142"/>
      <c r="AK142"/>
      <c r="AL142"/>
      <c r="AM142"/>
      <c r="AN142"/>
      <c r="AO142"/>
      <c r="AP142"/>
    </row>
    <row r="143" spans="1:42" ht="10.9" customHeight="1" x14ac:dyDescent="0.2">
      <c r="A143" s="95"/>
      <c r="B143" s="95"/>
      <c r="C143" s="95"/>
      <c r="G143" s="96"/>
      <c r="H143" s="96"/>
      <c r="I143" s="96"/>
      <c r="J143" s="96"/>
      <c r="L143" s="95"/>
      <c r="M143" s="95"/>
      <c r="N143" s="95"/>
      <c r="R143" s="96"/>
      <c r="S143" s="96"/>
      <c r="T143" s="96"/>
      <c r="U143" s="96"/>
      <c r="W143"/>
      <c r="X143"/>
      <c r="Y143"/>
      <c r="Z143"/>
      <c r="AA143"/>
      <c r="AB143"/>
      <c r="AC143"/>
      <c r="AD143"/>
      <c r="AE143"/>
      <c r="AF143"/>
      <c r="AK143"/>
      <c r="AL143"/>
      <c r="AM143"/>
      <c r="AN143"/>
      <c r="AO143"/>
      <c r="AP143"/>
    </row>
    <row r="144" spans="1:42" ht="13.15" customHeight="1" x14ac:dyDescent="0.2">
      <c r="A144" s="2"/>
      <c r="B144" s="2"/>
      <c r="C144" s="2"/>
      <c r="H144" s="46"/>
      <c r="L144" s="2"/>
      <c r="M144" s="2"/>
      <c r="N144" s="2"/>
      <c r="S144" s="46"/>
      <c r="W144"/>
      <c r="X144"/>
      <c r="Y144"/>
      <c r="Z144"/>
      <c r="AA144"/>
      <c r="AB144"/>
      <c r="AC144"/>
      <c r="AD144"/>
      <c r="AE144"/>
      <c r="AF144"/>
      <c r="AK144"/>
      <c r="AL144"/>
      <c r="AM144"/>
      <c r="AN144"/>
      <c r="AO144"/>
      <c r="AP144"/>
    </row>
    <row r="145" spans="1:43" ht="36" customHeight="1" x14ac:dyDescent="0.2">
      <c r="A145" s="97" t="s">
        <v>142</v>
      </c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W145"/>
      <c r="X145"/>
      <c r="Y145"/>
      <c r="Z145"/>
      <c r="AA145"/>
      <c r="AB145"/>
      <c r="AC145"/>
      <c r="AD145"/>
      <c r="AE145"/>
      <c r="AF145"/>
      <c r="AK145"/>
      <c r="AL145"/>
      <c r="AM145"/>
      <c r="AN145"/>
      <c r="AO145"/>
      <c r="AP145"/>
    </row>
    <row r="146" spans="1:43" s="31" customFormat="1" ht="22.9" customHeight="1" x14ac:dyDescent="0.2">
      <c r="A146" s="76" t="s">
        <v>127</v>
      </c>
      <c r="B146" s="76"/>
      <c r="C146" s="76"/>
      <c r="D146" s="38" t="s">
        <v>0</v>
      </c>
      <c r="E146" s="73" t="s">
        <v>125</v>
      </c>
      <c r="F146" s="72"/>
      <c r="G146" s="77" t="s">
        <v>2</v>
      </c>
      <c r="H146" s="78"/>
      <c r="I146" s="53" t="s">
        <v>116</v>
      </c>
      <c r="J146" s="52"/>
      <c r="K146"/>
      <c r="L146" s="76" t="s">
        <v>128</v>
      </c>
      <c r="M146" s="76"/>
      <c r="N146" s="76"/>
      <c r="O146" s="38" t="s">
        <v>0</v>
      </c>
      <c r="P146" s="73" t="s">
        <v>125</v>
      </c>
      <c r="Q146" s="72"/>
      <c r="R146" s="77" t="s">
        <v>2</v>
      </c>
      <c r="S146" s="78"/>
      <c r="T146" s="53" t="s">
        <v>116</v>
      </c>
      <c r="U146" s="52"/>
    </row>
    <row r="147" spans="1:43" ht="16.149999999999999" customHeight="1" x14ac:dyDescent="0.2">
      <c r="A147" s="76"/>
      <c r="B147" s="76"/>
      <c r="C147" s="76"/>
      <c r="D147" s="38" t="s">
        <v>3</v>
      </c>
      <c r="E147" s="29">
        <v>2</v>
      </c>
      <c r="F147" s="88" t="s">
        <v>115</v>
      </c>
      <c r="G147" s="78"/>
      <c r="H147" s="78"/>
      <c r="I147" s="78"/>
      <c r="J147" s="89"/>
      <c r="L147" s="76"/>
      <c r="M147" s="76"/>
      <c r="N147" s="76"/>
      <c r="O147" s="38" t="s">
        <v>3</v>
      </c>
      <c r="P147" s="29">
        <v>2</v>
      </c>
      <c r="Q147" s="90" t="s">
        <v>126</v>
      </c>
      <c r="R147" s="91"/>
      <c r="S147" s="91"/>
      <c r="T147" s="91"/>
      <c r="U147" s="92"/>
      <c r="W147"/>
      <c r="X147"/>
      <c r="Y147"/>
      <c r="Z147"/>
      <c r="AA147"/>
      <c r="AB147"/>
      <c r="AC147"/>
      <c r="AD147"/>
      <c r="AE147"/>
      <c r="AF147"/>
      <c r="AK147"/>
      <c r="AL147"/>
      <c r="AM147"/>
      <c r="AN147"/>
      <c r="AO147"/>
      <c r="AP147"/>
    </row>
    <row r="148" spans="1:43" ht="19.149999999999999" customHeight="1" x14ac:dyDescent="0.2">
      <c r="A148" s="82" t="s">
        <v>5</v>
      </c>
      <c r="B148" s="82" t="s">
        <v>6</v>
      </c>
      <c r="C148" s="82"/>
      <c r="D148" s="115" t="s">
        <v>7</v>
      </c>
      <c r="E148" s="100" t="s">
        <v>8</v>
      </c>
      <c r="F148" s="100"/>
      <c r="G148" s="100"/>
      <c r="H148" s="101" t="s">
        <v>9</v>
      </c>
      <c r="I148" s="101" t="s">
        <v>10</v>
      </c>
      <c r="J148" s="83" t="s">
        <v>117</v>
      </c>
      <c r="K148" s="1"/>
      <c r="L148" s="82" t="s">
        <v>5</v>
      </c>
      <c r="M148" s="82" t="s">
        <v>6</v>
      </c>
      <c r="N148" s="82"/>
      <c r="O148" s="79" t="s">
        <v>7</v>
      </c>
      <c r="P148" s="100" t="s">
        <v>8</v>
      </c>
      <c r="Q148" s="100"/>
      <c r="R148" s="100"/>
      <c r="S148" s="101" t="s">
        <v>9</v>
      </c>
      <c r="T148" s="101" t="s">
        <v>10</v>
      </c>
      <c r="U148" s="83" t="s">
        <v>117</v>
      </c>
      <c r="W148"/>
      <c r="X148"/>
      <c r="Y148"/>
      <c r="Z148"/>
      <c r="AA148"/>
      <c r="AB148"/>
      <c r="AC148"/>
      <c r="AD148"/>
      <c r="AE148"/>
      <c r="AF148"/>
      <c r="AK148"/>
      <c r="AL148"/>
      <c r="AM148"/>
      <c r="AN148"/>
      <c r="AO148"/>
      <c r="AP148"/>
    </row>
    <row r="149" spans="1:43" s="1" customFormat="1" ht="19.899999999999999" customHeight="1" x14ac:dyDescent="0.2">
      <c r="A149" s="80"/>
      <c r="B149" s="86"/>
      <c r="C149" s="87"/>
      <c r="D149" s="102"/>
      <c r="E149" s="63" t="s">
        <v>11</v>
      </c>
      <c r="F149" s="63" t="s">
        <v>12</v>
      </c>
      <c r="G149" s="63" t="s">
        <v>13</v>
      </c>
      <c r="H149" s="102"/>
      <c r="I149" s="102"/>
      <c r="J149" s="84"/>
      <c r="L149" s="80"/>
      <c r="M149" s="86"/>
      <c r="N149" s="87"/>
      <c r="O149" s="80"/>
      <c r="P149" s="63" t="s">
        <v>11</v>
      </c>
      <c r="Q149" s="63" t="s">
        <v>12</v>
      </c>
      <c r="R149" s="63" t="s">
        <v>13</v>
      </c>
      <c r="S149" s="102"/>
      <c r="T149" s="102"/>
      <c r="U149" s="84"/>
    </row>
    <row r="150" spans="1:43" s="1" customFormat="1" ht="22.15" customHeight="1" x14ac:dyDescent="0.2">
      <c r="A150" s="16" t="s">
        <v>14</v>
      </c>
      <c r="B150" s="85"/>
      <c r="C150" s="85"/>
      <c r="D150" s="17"/>
      <c r="E150" s="17"/>
      <c r="F150" s="17"/>
      <c r="G150" s="17"/>
      <c r="H150" s="17"/>
      <c r="I150" s="54"/>
      <c r="J150" s="54"/>
      <c r="K150" s="14"/>
      <c r="L150" s="16" t="s">
        <v>14</v>
      </c>
      <c r="M150" s="85"/>
      <c r="N150" s="85"/>
      <c r="O150" s="17"/>
      <c r="P150" s="17"/>
      <c r="Q150" s="17"/>
      <c r="R150" s="17"/>
      <c r="S150" s="17"/>
      <c r="T150" s="54"/>
      <c r="U150" s="54"/>
    </row>
    <row r="151" spans="1:43" s="42" customFormat="1" ht="34.9" customHeight="1" x14ac:dyDescent="0.2">
      <c r="A151" s="43"/>
      <c r="B151" s="75" t="s">
        <v>113</v>
      </c>
      <c r="C151" s="75"/>
      <c r="D151" s="44" t="s">
        <v>38</v>
      </c>
      <c r="E151" s="45" t="s">
        <v>17</v>
      </c>
      <c r="F151" s="45" t="s">
        <v>17</v>
      </c>
      <c r="G151" s="45" t="s">
        <v>83</v>
      </c>
      <c r="H151" s="45" t="s">
        <v>88</v>
      </c>
      <c r="I151" s="45" t="s">
        <v>89</v>
      </c>
      <c r="J151" s="45"/>
      <c r="L151" s="43"/>
      <c r="M151" s="75" t="s">
        <v>113</v>
      </c>
      <c r="N151" s="75"/>
      <c r="O151" s="44" t="s">
        <v>120</v>
      </c>
      <c r="P151" s="45">
        <v>7</v>
      </c>
      <c r="Q151" s="45">
        <v>7</v>
      </c>
      <c r="R151" s="45">
        <v>67</v>
      </c>
      <c r="S151" s="45">
        <v>355</v>
      </c>
      <c r="T151" s="45">
        <v>69.02</v>
      </c>
      <c r="U151" s="45"/>
    </row>
    <row r="152" spans="1:43" s="42" customFormat="1" ht="34.9" customHeight="1" x14ac:dyDescent="0.2">
      <c r="A152" s="43"/>
      <c r="B152" s="75" t="s">
        <v>105</v>
      </c>
      <c r="C152" s="75"/>
      <c r="D152" s="44" t="s">
        <v>64</v>
      </c>
      <c r="E152" s="45" t="s">
        <v>4</v>
      </c>
      <c r="F152" s="45"/>
      <c r="G152" s="45" t="s">
        <v>65</v>
      </c>
      <c r="H152" s="45" t="s">
        <v>66</v>
      </c>
      <c r="I152" s="45" t="s">
        <v>67</v>
      </c>
      <c r="J152" s="45"/>
      <c r="L152" s="43"/>
      <c r="M152" s="75" t="s">
        <v>105</v>
      </c>
      <c r="N152" s="75"/>
      <c r="O152" s="44" t="s">
        <v>64</v>
      </c>
      <c r="P152" s="45" t="s">
        <v>4</v>
      </c>
      <c r="Q152" s="45"/>
      <c r="R152" s="45" t="s">
        <v>65</v>
      </c>
      <c r="S152" s="45" t="s">
        <v>66</v>
      </c>
      <c r="T152" s="45" t="s">
        <v>67</v>
      </c>
      <c r="U152" s="45"/>
    </row>
    <row r="153" spans="1:43" s="42" customFormat="1" ht="34.9" customHeight="1" x14ac:dyDescent="0.2">
      <c r="A153" s="43"/>
      <c r="B153" s="75" t="s">
        <v>90</v>
      </c>
      <c r="C153" s="75"/>
      <c r="D153" s="44">
        <v>100</v>
      </c>
      <c r="E153" s="45">
        <v>4</v>
      </c>
      <c r="F153" s="45">
        <v>3</v>
      </c>
      <c r="G153" s="45">
        <v>25</v>
      </c>
      <c r="H153" s="45">
        <v>140</v>
      </c>
      <c r="I153" s="45">
        <v>112.03</v>
      </c>
      <c r="J153" s="45"/>
      <c r="L153" s="43"/>
      <c r="M153" s="75" t="s">
        <v>90</v>
      </c>
      <c r="N153" s="75"/>
      <c r="O153" s="44">
        <v>100</v>
      </c>
      <c r="P153" s="45">
        <v>4</v>
      </c>
      <c r="Q153" s="45">
        <v>3</v>
      </c>
      <c r="R153" s="45">
        <v>25</v>
      </c>
      <c r="S153" s="45">
        <v>140</v>
      </c>
      <c r="T153" s="45">
        <v>112.03</v>
      </c>
      <c r="U153" s="45"/>
    </row>
    <row r="154" spans="1:43" s="42" customFormat="1" ht="34.9" customHeight="1" x14ac:dyDescent="0.2">
      <c r="A154" s="43"/>
      <c r="B154" s="75" t="s">
        <v>99</v>
      </c>
      <c r="C154" s="75"/>
      <c r="D154" s="44" t="s">
        <v>25</v>
      </c>
      <c r="E154" s="45" t="s">
        <v>26</v>
      </c>
      <c r="F154" s="45" t="s">
        <v>4</v>
      </c>
      <c r="G154" s="45" t="s">
        <v>27</v>
      </c>
      <c r="H154" s="45" t="s">
        <v>28</v>
      </c>
      <c r="I154" s="45" t="s">
        <v>29</v>
      </c>
      <c r="J154" s="45"/>
      <c r="L154" s="43"/>
      <c r="M154" s="75" t="s">
        <v>99</v>
      </c>
      <c r="N154" s="75"/>
      <c r="O154" s="44">
        <v>55</v>
      </c>
      <c r="P154" s="45">
        <v>4</v>
      </c>
      <c r="Q154" s="45">
        <v>1</v>
      </c>
      <c r="R154" s="45">
        <v>27</v>
      </c>
      <c r="S154" s="45">
        <v>135</v>
      </c>
      <c r="T154" s="45">
        <v>207.01</v>
      </c>
      <c r="U154" s="45"/>
    </row>
    <row r="155" spans="1:43" s="42" customFormat="1" ht="34.9" customHeight="1" x14ac:dyDescent="0.2">
      <c r="A155" s="99" t="s">
        <v>34</v>
      </c>
      <c r="B155" s="99"/>
      <c r="C155" s="99"/>
      <c r="D155" s="23">
        <f>D154+D153+210+154</f>
        <v>514</v>
      </c>
      <c r="E155" s="45">
        <f>E154+E153+E152+E151</f>
        <v>15</v>
      </c>
      <c r="F155" s="45">
        <f t="shared" ref="F155:H155" si="20">F154+F153+F152+F151</f>
        <v>10</v>
      </c>
      <c r="G155" s="45">
        <f t="shared" si="20"/>
        <v>126</v>
      </c>
      <c r="H155" s="45">
        <f t="shared" si="20"/>
        <v>628</v>
      </c>
      <c r="I155" s="45"/>
      <c r="J155" s="45">
        <v>71.09</v>
      </c>
      <c r="L155" s="99" t="s">
        <v>34</v>
      </c>
      <c r="M155" s="99"/>
      <c r="N155" s="99"/>
      <c r="O155" s="23">
        <f>O154+O153+210+180+4.5</f>
        <v>549.5</v>
      </c>
      <c r="P155" s="45">
        <f>P154+P153+P152+P151</f>
        <v>16</v>
      </c>
      <c r="Q155" s="45">
        <f t="shared" ref="Q155:S155" si="21">Q154+Q153+Q152+Q151</f>
        <v>11</v>
      </c>
      <c r="R155" s="45">
        <f t="shared" si="21"/>
        <v>140</v>
      </c>
      <c r="S155" s="45">
        <f t="shared" si="21"/>
        <v>719</v>
      </c>
      <c r="T155" s="45"/>
      <c r="U155" s="45">
        <v>78.02</v>
      </c>
    </row>
    <row r="156" spans="1:43" s="13" customFormat="1" ht="21.2" customHeight="1" x14ac:dyDescent="0.2">
      <c r="A156" s="1"/>
      <c r="B156" s="1"/>
      <c r="C156" s="1"/>
      <c r="D156" s="7"/>
      <c r="E156" s="93"/>
      <c r="F156" s="93"/>
      <c r="G156" s="93"/>
      <c r="H156" s="93"/>
      <c r="I156" s="93"/>
      <c r="J156" s="93"/>
      <c r="K156"/>
      <c r="L156" s="1"/>
      <c r="M156" s="1"/>
      <c r="N156" s="1"/>
      <c r="O156" s="7"/>
      <c r="P156" s="93"/>
      <c r="Q156" s="93"/>
      <c r="R156" s="93"/>
      <c r="S156" s="93"/>
      <c r="T156" s="93"/>
      <c r="U156" s="93"/>
    </row>
    <row r="157" spans="1:43" s="14" customFormat="1" ht="21.2" customHeight="1" x14ac:dyDescent="0.2">
      <c r="A157" s="1"/>
      <c r="B157" s="1"/>
      <c r="C157" s="1"/>
      <c r="D157" s="7"/>
      <c r="E157" s="7"/>
      <c r="F157" s="7"/>
      <c r="G157" s="7"/>
      <c r="H157" s="7"/>
      <c r="I157" s="7"/>
      <c r="J157" s="7"/>
      <c r="K157"/>
      <c r="L157" s="1"/>
      <c r="M157" s="1"/>
      <c r="N157" s="1"/>
      <c r="O157" s="7"/>
      <c r="P157" s="7"/>
      <c r="Q157" s="7"/>
      <c r="R157" s="7"/>
      <c r="S157" s="7"/>
      <c r="T157" s="7"/>
      <c r="U157" s="7"/>
    </row>
    <row r="158" spans="1:43" ht="13.15" customHeight="1" x14ac:dyDescent="0.2">
      <c r="E158" s="93"/>
      <c r="F158" s="93"/>
      <c r="G158" s="93"/>
      <c r="H158" s="93"/>
      <c r="I158" s="93"/>
      <c r="J158" s="93"/>
      <c r="L158" s="1"/>
      <c r="M158" s="1"/>
      <c r="N158" s="1"/>
      <c r="P158" s="93"/>
      <c r="Q158" s="93"/>
      <c r="R158" s="93"/>
      <c r="S158" s="93"/>
      <c r="T158" s="93"/>
      <c r="U158" s="93"/>
      <c r="AA158" s="93"/>
      <c r="AB158" s="93"/>
      <c r="AC158" s="93"/>
      <c r="AD158" s="93"/>
      <c r="AE158" s="93"/>
      <c r="AF158" s="93"/>
      <c r="AH158" s="1"/>
      <c r="AI158" s="1"/>
      <c r="AJ158" s="1"/>
      <c r="AL158" s="94"/>
      <c r="AM158" s="94"/>
      <c r="AN158" s="94"/>
      <c r="AO158" s="94"/>
      <c r="AP158" s="94"/>
      <c r="AQ158" s="94"/>
    </row>
    <row r="159" spans="1:43" ht="13.15" customHeight="1" x14ac:dyDescent="0.2">
      <c r="A159" s="32"/>
      <c r="H159" s="46"/>
      <c r="L159" s="32"/>
      <c r="M159" s="1"/>
      <c r="N159" s="1"/>
      <c r="S159" s="46"/>
      <c r="W159"/>
      <c r="X159"/>
      <c r="Y159"/>
      <c r="Z159"/>
      <c r="AA159"/>
      <c r="AB159"/>
      <c r="AC159"/>
      <c r="AD159"/>
      <c r="AE159"/>
      <c r="AF159"/>
      <c r="AK159"/>
      <c r="AL159"/>
      <c r="AM159"/>
      <c r="AN159"/>
      <c r="AO159"/>
      <c r="AP159"/>
    </row>
    <row r="160" spans="1:43" ht="10.9" customHeight="1" x14ac:dyDescent="0.2">
      <c r="A160" s="95"/>
      <c r="B160" s="95"/>
      <c r="C160" s="95"/>
      <c r="H160" s="46"/>
      <c r="L160" s="95"/>
      <c r="M160" s="95"/>
      <c r="N160" s="95"/>
      <c r="S160" s="46"/>
      <c r="W160"/>
      <c r="X160"/>
      <c r="Y160"/>
      <c r="Z160"/>
      <c r="AA160"/>
      <c r="AB160"/>
      <c r="AC160"/>
      <c r="AD160"/>
      <c r="AE160"/>
      <c r="AF160"/>
      <c r="AK160"/>
      <c r="AL160"/>
      <c r="AM160"/>
      <c r="AN160"/>
      <c r="AO160"/>
      <c r="AP160"/>
    </row>
    <row r="161" spans="1:42" ht="10.9" customHeight="1" x14ac:dyDescent="0.2">
      <c r="A161" s="95"/>
      <c r="B161" s="95"/>
      <c r="C161" s="95"/>
      <c r="G161" s="96"/>
      <c r="H161" s="96"/>
      <c r="I161" s="96"/>
      <c r="J161" s="96"/>
      <c r="L161" s="95"/>
      <c r="M161" s="95"/>
      <c r="N161" s="95"/>
      <c r="R161" s="96"/>
      <c r="S161" s="96"/>
      <c r="T161" s="96"/>
      <c r="U161" s="96"/>
      <c r="W161"/>
      <c r="X161"/>
      <c r="Y161"/>
      <c r="Z161"/>
      <c r="AA161"/>
      <c r="AB161"/>
      <c r="AC161"/>
      <c r="AD161"/>
      <c r="AE161"/>
      <c r="AF161"/>
      <c r="AK161"/>
      <c r="AL161"/>
      <c r="AM161"/>
      <c r="AN161"/>
      <c r="AO161"/>
      <c r="AP161"/>
    </row>
    <row r="162" spans="1:42" ht="10.9" customHeight="1" x14ac:dyDescent="0.2">
      <c r="A162" s="32"/>
      <c r="B162" s="32"/>
      <c r="C162" s="32"/>
      <c r="H162" s="46"/>
      <c r="L162" s="32"/>
      <c r="M162" s="32"/>
      <c r="N162" s="32"/>
      <c r="S162" s="46"/>
      <c r="W162"/>
      <c r="X162"/>
      <c r="Y162"/>
      <c r="Z162"/>
      <c r="AA162"/>
      <c r="AB162"/>
      <c r="AC162"/>
      <c r="AD162"/>
      <c r="AE162"/>
      <c r="AF162"/>
      <c r="AK162"/>
      <c r="AL162"/>
      <c r="AM162"/>
      <c r="AN162"/>
      <c r="AO162"/>
      <c r="AP162"/>
    </row>
    <row r="163" spans="1:42" s="1" customFormat="1" ht="30" customHeight="1" x14ac:dyDescent="0.2">
      <c r="A163" s="97" t="s">
        <v>142</v>
      </c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</row>
    <row r="164" spans="1:42" s="1" customFormat="1" ht="22.15" customHeight="1" x14ac:dyDescent="0.2">
      <c r="A164" s="76" t="s">
        <v>127</v>
      </c>
      <c r="B164" s="76"/>
      <c r="C164" s="76"/>
      <c r="D164" s="38" t="s">
        <v>0</v>
      </c>
      <c r="E164" s="71" t="s">
        <v>125</v>
      </c>
      <c r="F164" s="72"/>
      <c r="G164" s="77" t="s">
        <v>2</v>
      </c>
      <c r="H164" s="78"/>
      <c r="I164" s="53" t="s">
        <v>116</v>
      </c>
      <c r="J164" s="52"/>
      <c r="K164"/>
      <c r="L164" s="76" t="s">
        <v>128</v>
      </c>
      <c r="M164" s="76"/>
      <c r="N164" s="76"/>
      <c r="O164" s="38" t="s">
        <v>0</v>
      </c>
      <c r="P164" s="73" t="s">
        <v>125</v>
      </c>
      <c r="Q164" s="72"/>
      <c r="R164" s="77" t="s">
        <v>2</v>
      </c>
      <c r="S164" s="78"/>
      <c r="T164" s="53" t="s">
        <v>116</v>
      </c>
      <c r="U164" s="52"/>
    </row>
    <row r="165" spans="1:42" ht="19.899999999999999" customHeight="1" x14ac:dyDescent="0.2">
      <c r="A165" s="76"/>
      <c r="B165" s="76"/>
      <c r="C165" s="76"/>
      <c r="D165" s="24" t="s">
        <v>3</v>
      </c>
      <c r="E165" s="37">
        <v>2</v>
      </c>
      <c r="F165" s="88" t="s">
        <v>115</v>
      </c>
      <c r="G165" s="78"/>
      <c r="H165" s="78"/>
      <c r="I165" s="78"/>
      <c r="J165" s="89"/>
      <c r="L165" s="76"/>
      <c r="M165" s="76"/>
      <c r="N165" s="76"/>
      <c r="O165" s="38" t="s">
        <v>3</v>
      </c>
      <c r="P165" s="29">
        <v>2</v>
      </c>
      <c r="Q165" s="90" t="s">
        <v>126</v>
      </c>
      <c r="R165" s="91"/>
      <c r="S165" s="91"/>
      <c r="T165" s="91"/>
      <c r="U165" s="92"/>
      <c r="W165"/>
      <c r="X165"/>
      <c r="Y165"/>
      <c r="Z165"/>
      <c r="AA165"/>
      <c r="AB165"/>
      <c r="AC165"/>
      <c r="AD165"/>
      <c r="AE165"/>
      <c r="AF165"/>
      <c r="AK165"/>
      <c r="AL165"/>
      <c r="AM165"/>
      <c r="AN165"/>
      <c r="AO165"/>
      <c r="AP165"/>
    </row>
    <row r="166" spans="1:42" ht="10.9" customHeight="1" x14ac:dyDescent="0.2">
      <c r="A166" s="82" t="s">
        <v>5</v>
      </c>
      <c r="B166" s="82" t="s">
        <v>6</v>
      </c>
      <c r="C166" s="82"/>
      <c r="D166" s="82" t="s">
        <v>7</v>
      </c>
      <c r="E166" s="80" t="s">
        <v>8</v>
      </c>
      <c r="F166" s="81"/>
      <c r="G166" s="81"/>
      <c r="H166" s="82" t="s">
        <v>9</v>
      </c>
      <c r="I166" s="82" t="s">
        <v>10</v>
      </c>
      <c r="J166" s="83" t="s">
        <v>117</v>
      </c>
      <c r="K166" s="1"/>
      <c r="L166" s="82" t="s">
        <v>5</v>
      </c>
      <c r="M166" s="82" t="s">
        <v>6</v>
      </c>
      <c r="N166" s="82"/>
      <c r="O166" s="79" t="s">
        <v>7</v>
      </c>
      <c r="P166" s="81" t="s">
        <v>8</v>
      </c>
      <c r="Q166" s="81"/>
      <c r="R166" s="81"/>
      <c r="S166" s="82" t="s">
        <v>9</v>
      </c>
      <c r="T166" s="82" t="s">
        <v>10</v>
      </c>
      <c r="U166" s="83" t="s">
        <v>117</v>
      </c>
      <c r="W166"/>
      <c r="X166"/>
      <c r="Y166"/>
      <c r="Z166"/>
      <c r="AA166"/>
      <c r="AB166"/>
      <c r="AC166"/>
      <c r="AD166"/>
      <c r="AE166"/>
      <c r="AF166"/>
      <c r="AK166"/>
      <c r="AL166"/>
      <c r="AM166"/>
      <c r="AN166"/>
      <c r="AO166"/>
      <c r="AP166"/>
    </row>
    <row r="167" spans="1:42" ht="21.6" customHeight="1" x14ac:dyDescent="0.2">
      <c r="A167" s="80"/>
      <c r="B167" s="86"/>
      <c r="C167" s="87"/>
      <c r="D167" s="80"/>
      <c r="E167" s="33" t="s">
        <v>11</v>
      </c>
      <c r="F167" s="33" t="s">
        <v>12</v>
      </c>
      <c r="G167" s="33" t="s">
        <v>13</v>
      </c>
      <c r="H167" s="80"/>
      <c r="I167" s="80"/>
      <c r="J167" s="84"/>
      <c r="K167" s="1"/>
      <c r="L167" s="80"/>
      <c r="M167" s="86"/>
      <c r="N167" s="87"/>
      <c r="O167" s="80"/>
      <c r="P167" s="33" t="s">
        <v>11</v>
      </c>
      <c r="Q167" s="33" t="s">
        <v>12</v>
      </c>
      <c r="R167" s="33" t="s">
        <v>13</v>
      </c>
      <c r="S167" s="80"/>
      <c r="T167" s="80"/>
      <c r="U167" s="84"/>
      <c r="W167"/>
      <c r="X167"/>
      <c r="Y167"/>
      <c r="Z167"/>
      <c r="AA167"/>
      <c r="AB167"/>
      <c r="AC167"/>
      <c r="AD167"/>
      <c r="AE167"/>
      <c r="AF167"/>
      <c r="AK167"/>
      <c r="AL167"/>
      <c r="AM167"/>
      <c r="AN167"/>
      <c r="AO167"/>
      <c r="AP167"/>
    </row>
    <row r="168" spans="1:42" ht="22.15" customHeight="1" x14ac:dyDescent="0.2">
      <c r="A168" s="16" t="s">
        <v>14</v>
      </c>
      <c r="B168" s="85"/>
      <c r="C168" s="85"/>
      <c r="D168" s="17"/>
      <c r="E168" s="17"/>
      <c r="F168" s="17"/>
      <c r="G168" s="17"/>
      <c r="H168" s="17"/>
      <c r="I168" s="54"/>
      <c r="J168" s="54"/>
      <c r="K168" s="14"/>
      <c r="L168" s="16" t="s">
        <v>14</v>
      </c>
      <c r="M168" s="85"/>
      <c r="N168" s="85"/>
      <c r="O168" s="17"/>
      <c r="P168" s="17"/>
      <c r="Q168" s="17"/>
      <c r="R168" s="17"/>
      <c r="S168" s="17"/>
      <c r="T168" s="54"/>
      <c r="U168" s="54"/>
      <c r="W168"/>
      <c r="X168"/>
      <c r="Y168"/>
      <c r="Z168"/>
      <c r="AA168"/>
      <c r="AB168"/>
      <c r="AC168"/>
      <c r="AD168"/>
      <c r="AE168"/>
      <c r="AF168"/>
      <c r="AK168"/>
      <c r="AL168"/>
      <c r="AM168"/>
      <c r="AN168"/>
      <c r="AO168"/>
      <c r="AP168"/>
    </row>
    <row r="169" spans="1:42" s="50" customFormat="1" ht="34.9" customHeight="1" x14ac:dyDescent="0.2">
      <c r="A169" s="47"/>
      <c r="B169" s="75" t="s">
        <v>113</v>
      </c>
      <c r="C169" s="75"/>
      <c r="D169" s="48" t="s">
        <v>38</v>
      </c>
      <c r="E169" s="49" t="s">
        <v>17</v>
      </c>
      <c r="F169" s="49" t="s">
        <v>17</v>
      </c>
      <c r="G169" s="49" t="s">
        <v>83</v>
      </c>
      <c r="H169" s="49" t="s">
        <v>88</v>
      </c>
      <c r="I169" s="49" t="s">
        <v>89</v>
      </c>
      <c r="J169" s="49"/>
      <c r="L169" s="47"/>
      <c r="M169" s="75" t="s">
        <v>113</v>
      </c>
      <c r="N169" s="75"/>
      <c r="O169" s="48" t="s">
        <v>120</v>
      </c>
      <c r="P169" s="49">
        <v>7</v>
      </c>
      <c r="Q169" s="49">
        <v>7</v>
      </c>
      <c r="R169" s="49">
        <v>67</v>
      </c>
      <c r="S169" s="49">
        <v>355</v>
      </c>
      <c r="T169" s="49">
        <v>69.02</v>
      </c>
      <c r="U169" s="49"/>
    </row>
    <row r="170" spans="1:42" s="50" customFormat="1" ht="34.9" customHeight="1" x14ac:dyDescent="0.2">
      <c r="A170" s="47"/>
      <c r="B170" s="75" t="s">
        <v>105</v>
      </c>
      <c r="C170" s="75"/>
      <c r="D170" s="48" t="s">
        <v>64</v>
      </c>
      <c r="E170" s="49" t="s">
        <v>4</v>
      </c>
      <c r="F170" s="49"/>
      <c r="G170" s="49" t="s">
        <v>65</v>
      </c>
      <c r="H170" s="49" t="s">
        <v>66</v>
      </c>
      <c r="I170" s="49" t="s">
        <v>67</v>
      </c>
      <c r="J170" s="49"/>
      <c r="L170" s="47"/>
      <c r="M170" s="75" t="s">
        <v>105</v>
      </c>
      <c r="N170" s="75"/>
      <c r="O170" s="48" t="s">
        <v>64</v>
      </c>
      <c r="P170" s="49" t="s">
        <v>4</v>
      </c>
      <c r="Q170" s="49"/>
      <c r="R170" s="49" t="s">
        <v>65</v>
      </c>
      <c r="S170" s="49" t="s">
        <v>66</v>
      </c>
      <c r="T170" s="49" t="s">
        <v>67</v>
      </c>
      <c r="U170" s="49"/>
    </row>
    <row r="171" spans="1:42" s="50" customFormat="1" ht="34.9" customHeight="1" x14ac:dyDescent="0.2">
      <c r="A171" s="47"/>
      <c r="B171" s="75" t="s">
        <v>119</v>
      </c>
      <c r="C171" s="75"/>
      <c r="D171" s="48" t="s">
        <v>52</v>
      </c>
      <c r="E171" s="49" t="s">
        <v>4</v>
      </c>
      <c r="F171" s="49" t="s">
        <v>4</v>
      </c>
      <c r="G171" s="49" t="s">
        <v>57</v>
      </c>
      <c r="H171" s="49" t="s">
        <v>55</v>
      </c>
      <c r="I171" s="49" t="s">
        <v>82</v>
      </c>
      <c r="J171" s="49"/>
      <c r="L171" s="47"/>
      <c r="M171" s="75" t="s">
        <v>119</v>
      </c>
      <c r="N171" s="75"/>
      <c r="O171" s="48" t="s">
        <v>52</v>
      </c>
      <c r="P171" s="49" t="s">
        <v>4</v>
      </c>
      <c r="Q171" s="49" t="s">
        <v>4</v>
      </c>
      <c r="R171" s="49" t="s">
        <v>57</v>
      </c>
      <c r="S171" s="49" t="s">
        <v>55</v>
      </c>
      <c r="T171" s="49" t="s">
        <v>82</v>
      </c>
      <c r="U171" s="49"/>
    </row>
    <row r="172" spans="1:42" s="50" customFormat="1" ht="34.9" customHeight="1" x14ac:dyDescent="0.2">
      <c r="A172" s="47"/>
      <c r="B172" s="75" t="s">
        <v>99</v>
      </c>
      <c r="C172" s="75"/>
      <c r="D172" s="48" t="s">
        <v>25</v>
      </c>
      <c r="E172" s="49" t="s">
        <v>26</v>
      </c>
      <c r="F172" s="49" t="s">
        <v>4</v>
      </c>
      <c r="G172" s="49" t="s">
        <v>27</v>
      </c>
      <c r="H172" s="49" t="s">
        <v>28</v>
      </c>
      <c r="I172" s="49" t="s">
        <v>29</v>
      </c>
      <c r="J172" s="49"/>
      <c r="L172" s="47"/>
      <c r="M172" s="75" t="s">
        <v>99</v>
      </c>
      <c r="N172" s="75"/>
      <c r="O172" s="48">
        <v>55</v>
      </c>
      <c r="P172" s="49">
        <v>4</v>
      </c>
      <c r="Q172" s="49">
        <v>1</v>
      </c>
      <c r="R172" s="49">
        <v>27</v>
      </c>
      <c r="S172" s="49">
        <v>135</v>
      </c>
      <c r="T172" s="49">
        <v>207.01</v>
      </c>
      <c r="U172" s="49"/>
    </row>
    <row r="173" spans="1:42" ht="34.9" customHeight="1" x14ac:dyDescent="0.2">
      <c r="A173" s="68" t="s">
        <v>34</v>
      </c>
      <c r="B173" s="69"/>
      <c r="C173" s="70"/>
      <c r="D173" s="19">
        <f>D172+D171+210+154</f>
        <v>554</v>
      </c>
      <c r="E173" s="26">
        <f>E172+E171+E170+E169</f>
        <v>12</v>
      </c>
      <c r="F173" s="26">
        <f t="shared" ref="F173:H173" si="22">F172+F171+F170+F169</f>
        <v>8</v>
      </c>
      <c r="G173" s="26">
        <f t="shared" si="22"/>
        <v>115</v>
      </c>
      <c r="H173" s="26">
        <f t="shared" si="22"/>
        <v>554</v>
      </c>
      <c r="I173" s="26"/>
      <c r="J173" s="26">
        <v>71.09</v>
      </c>
      <c r="K173" s="14"/>
      <c r="L173" s="68" t="s">
        <v>34</v>
      </c>
      <c r="M173" s="69"/>
      <c r="N173" s="70"/>
      <c r="O173" s="19">
        <f>O172+O171+210+180+4.5</f>
        <v>589.5</v>
      </c>
      <c r="P173" s="26">
        <f>P172+P171+P170+P169</f>
        <v>13</v>
      </c>
      <c r="Q173" s="26">
        <f t="shared" ref="Q173:S173" si="23">Q172+Q171+Q170+Q169</f>
        <v>9</v>
      </c>
      <c r="R173" s="26">
        <f t="shared" si="23"/>
        <v>129</v>
      </c>
      <c r="S173" s="26">
        <f t="shared" si="23"/>
        <v>645</v>
      </c>
      <c r="T173" s="26"/>
      <c r="U173" s="26">
        <v>78.02</v>
      </c>
      <c r="W173"/>
      <c r="X173"/>
      <c r="Y173"/>
      <c r="Z173"/>
      <c r="AA173"/>
      <c r="AB173"/>
      <c r="AC173"/>
      <c r="AD173"/>
      <c r="AE173"/>
      <c r="AF173"/>
      <c r="AK173"/>
      <c r="AL173"/>
      <c r="AM173"/>
      <c r="AN173"/>
      <c r="AO173"/>
      <c r="AP173"/>
    </row>
    <row r="174" spans="1:42" ht="25.15" customHeight="1" x14ac:dyDescent="0.2">
      <c r="A174" s="68" t="s">
        <v>143</v>
      </c>
      <c r="B174" s="69"/>
      <c r="C174" s="70"/>
      <c r="D174" s="19">
        <f>D155+D138+D120+D104+Z104+D86+D69+D52+D35+D17</f>
        <v>5067</v>
      </c>
      <c r="E174" s="19">
        <f t="shared" ref="E174:H174" si="24">E155+E138+E120+E104+AA104+E86+E69+E52+E35+E17</f>
        <v>156</v>
      </c>
      <c r="F174" s="19">
        <f t="shared" si="24"/>
        <v>135.31</v>
      </c>
      <c r="G174" s="19">
        <f t="shared" si="24"/>
        <v>877.58</v>
      </c>
      <c r="H174" s="19">
        <f t="shared" si="24"/>
        <v>5326.7000000000007</v>
      </c>
      <c r="I174" s="26"/>
      <c r="J174" s="26"/>
      <c r="K174" s="14"/>
      <c r="L174" s="68" t="s">
        <v>143</v>
      </c>
      <c r="M174" s="69"/>
      <c r="N174" s="70"/>
      <c r="O174" s="19">
        <f>O155+O138+O120+O104+AK104+O86+O69+O52+O35+O17</f>
        <v>5286.5</v>
      </c>
      <c r="P174" s="19">
        <f t="shared" ref="P174:S174" si="25">P155+P138+P120+P104+AL104+P86+P69+P52+P35+P17</f>
        <v>164</v>
      </c>
      <c r="Q174" s="19">
        <f t="shared" si="25"/>
        <v>141.9</v>
      </c>
      <c r="R174" s="19">
        <f t="shared" si="25"/>
        <v>928.52</v>
      </c>
      <c r="S174" s="19">
        <f t="shared" si="25"/>
        <v>5616.3</v>
      </c>
      <c r="T174" s="26"/>
      <c r="U174" s="26"/>
    </row>
    <row r="175" spans="1:42" ht="25.15" customHeight="1" x14ac:dyDescent="0.2">
      <c r="A175" s="68" t="s">
        <v>144</v>
      </c>
      <c r="B175" s="69"/>
      <c r="C175" s="70"/>
      <c r="D175" s="19">
        <f>D174/10</f>
        <v>506.7</v>
      </c>
      <c r="E175" s="19">
        <f t="shared" ref="E175:H175" si="26">E174/10</f>
        <v>15.6</v>
      </c>
      <c r="F175" s="19">
        <f t="shared" si="26"/>
        <v>13.531000000000001</v>
      </c>
      <c r="G175" s="19">
        <f t="shared" si="26"/>
        <v>87.75800000000001</v>
      </c>
      <c r="H175" s="19">
        <f t="shared" si="26"/>
        <v>532.67000000000007</v>
      </c>
      <c r="I175" s="26"/>
      <c r="J175" s="26"/>
      <c r="K175" s="14"/>
      <c r="L175" s="68" t="s">
        <v>144</v>
      </c>
      <c r="M175" s="69"/>
      <c r="N175" s="70"/>
      <c r="O175" s="19">
        <f>O174/10</f>
        <v>528.65</v>
      </c>
      <c r="P175" s="19">
        <f t="shared" ref="P175:S175" si="27">P174/10</f>
        <v>16.399999999999999</v>
      </c>
      <c r="Q175" s="19">
        <f t="shared" si="27"/>
        <v>14.190000000000001</v>
      </c>
      <c r="R175" s="19">
        <f t="shared" si="27"/>
        <v>92.852000000000004</v>
      </c>
      <c r="S175" s="19">
        <f t="shared" si="27"/>
        <v>561.63</v>
      </c>
      <c r="T175" s="26"/>
      <c r="U175" s="26"/>
    </row>
    <row r="176" spans="1:42" ht="25.15" customHeight="1" x14ac:dyDescent="0.2">
      <c r="A176"/>
      <c r="D176" s="1"/>
      <c r="K176" s="7"/>
      <c r="O176"/>
      <c r="W176"/>
      <c r="X176"/>
      <c r="Y176"/>
      <c r="Z176"/>
      <c r="AA176"/>
      <c r="AB176"/>
      <c r="AC176"/>
      <c r="AD176"/>
      <c r="AE176"/>
      <c r="AF176"/>
      <c r="AK176"/>
      <c r="AL176"/>
      <c r="AM176"/>
      <c r="AN176"/>
      <c r="AO176"/>
      <c r="AP176"/>
    </row>
    <row r="177" spans="4:43" ht="10.9" customHeight="1" x14ac:dyDescent="0.2">
      <c r="K177" s="1"/>
      <c r="L177" s="1"/>
      <c r="M177" s="1"/>
      <c r="N177" s="1"/>
      <c r="AG177" s="1"/>
      <c r="AH177" s="1"/>
      <c r="AI177" s="1"/>
      <c r="AJ177" s="1"/>
      <c r="AQ177" s="1"/>
    </row>
    <row r="178" spans="4:43" s="1" customFormat="1" ht="19.899999999999999" customHeight="1" x14ac:dyDescent="0.2">
      <c r="D178" s="7"/>
      <c r="E178" s="7"/>
      <c r="F178" s="7"/>
      <c r="G178" s="7"/>
      <c r="H178" s="7"/>
      <c r="I178" s="7"/>
      <c r="J178" s="7"/>
      <c r="O178" s="7"/>
      <c r="P178" s="7"/>
      <c r="Q178" s="7"/>
      <c r="R178" s="7"/>
      <c r="S178" s="7"/>
      <c r="T178" s="7"/>
      <c r="U178" s="7"/>
      <c r="Z178" s="7"/>
      <c r="AA178" s="7"/>
      <c r="AB178" s="7"/>
      <c r="AC178" s="7"/>
      <c r="AD178" s="7"/>
      <c r="AE178" s="7"/>
      <c r="AF178" s="7"/>
      <c r="AK178" s="7"/>
      <c r="AL178" s="7"/>
      <c r="AM178" s="7"/>
      <c r="AN178" s="7"/>
      <c r="AO178" s="7"/>
      <c r="AP178" s="7"/>
    </row>
    <row r="179" spans="4:43" s="1" customFormat="1" ht="22.15" customHeight="1" x14ac:dyDescent="0.2">
      <c r="D179" s="7"/>
      <c r="E179" s="7"/>
      <c r="F179" s="7"/>
      <c r="G179" s="7"/>
      <c r="H179" s="7"/>
      <c r="I179" s="7"/>
      <c r="J179" s="7"/>
      <c r="K179"/>
      <c r="L179"/>
      <c r="M179"/>
      <c r="N179"/>
      <c r="O179" s="7"/>
      <c r="P179" s="7"/>
      <c r="Q179" s="7"/>
      <c r="R179" s="7"/>
      <c r="S179" s="7"/>
      <c r="T179" s="7"/>
      <c r="U179" s="7"/>
      <c r="Z179" s="7"/>
      <c r="AA179" s="7"/>
      <c r="AB179" s="7"/>
      <c r="AC179" s="7"/>
      <c r="AD179" s="7"/>
      <c r="AE179" s="7"/>
      <c r="AF179" s="7"/>
      <c r="AG179"/>
      <c r="AH179"/>
      <c r="AI179"/>
      <c r="AJ179"/>
      <c r="AK179" s="7"/>
      <c r="AL179" s="7"/>
      <c r="AM179" s="7"/>
      <c r="AN179" s="7"/>
      <c r="AO179" s="7"/>
      <c r="AP179" s="7"/>
      <c r="AQ179"/>
    </row>
    <row r="180" spans="4:43" ht="10.9" customHeight="1" x14ac:dyDescent="0.2"/>
    <row r="181" spans="4:43" ht="10.9" customHeight="1" x14ac:dyDescent="0.2"/>
    <row r="182" spans="4:43" ht="22.15" customHeight="1" x14ac:dyDescent="0.2"/>
    <row r="183" spans="4:43" ht="10.9" customHeight="1" x14ac:dyDescent="0.2"/>
    <row r="184" spans="4:43" ht="22.15" customHeight="1" x14ac:dyDescent="0.2"/>
    <row r="185" spans="4:43" ht="10.9" customHeight="1" x14ac:dyDescent="0.2"/>
    <row r="186" spans="4:43" ht="10.9" customHeight="1" x14ac:dyDescent="0.2"/>
    <row r="187" spans="4:43" ht="10.9" customHeight="1" x14ac:dyDescent="0.2"/>
    <row r="188" spans="4:43" ht="22.15" customHeight="1" x14ac:dyDescent="0.2"/>
    <row r="189" spans="4:43" ht="10.9" customHeight="1" x14ac:dyDescent="0.2"/>
    <row r="190" spans="4:43" ht="10.9" customHeight="1" x14ac:dyDescent="0.2"/>
    <row r="191" spans="4:43" ht="10.9" customHeight="1" x14ac:dyDescent="0.2"/>
    <row r="192" spans="4:43" ht="10.9" customHeight="1" x14ac:dyDescent="0.2"/>
    <row r="193" spans="4:43" ht="10.9" customHeight="1" x14ac:dyDescent="0.2">
      <c r="K193" s="1"/>
      <c r="L193" s="1"/>
      <c r="M193" s="1"/>
      <c r="N193" s="1"/>
      <c r="AG193" s="1"/>
      <c r="AH193" s="1"/>
      <c r="AI193" s="1"/>
      <c r="AJ193" s="1"/>
      <c r="AQ193" s="1"/>
    </row>
    <row r="194" spans="4:43" s="1" customFormat="1" ht="10.9" customHeight="1" x14ac:dyDescent="0.2">
      <c r="D194" s="7"/>
      <c r="E194" s="7"/>
      <c r="F194" s="7"/>
      <c r="G194" s="7"/>
      <c r="H194" s="7"/>
      <c r="I194" s="7"/>
      <c r="J194" s="7"/>
      <c r="K194"/>
      <c r="L194"/>
      <c r="M194"/>
      <c r="N194"/>
      <c r="O194" s="7"/>
      <c r="P194" s="7"/>
      <c r="Q194" s="7"/>
      <c r="R194" s="7"/>
      <c r="S194" s="7"/>
      <c r="T194" s="7"/>
      <c r="U194" s="7"/>
      <c r="Z194" s="7"/>
      <c r="AA194" s="7"/>
      <c r="AB194" s="7"/>
      <c r="AC194" s="7"/>
      <c r="AD194" s="7"/>
      <c r="AE194" s="7"/>
      <c r="AF194" s="7"/>
      <c r="AG194"/>
      <c r="AH194"/>
      <c r="AI194"/>
      <c r="AJ194"/>
      <c r="AK194" s="7"/>
      <c r="AL194" s="7"/>
      <c r="AM194" s="7"/>
      <c r="AN194" s="7"/>
      <c r="AO194" s="7"/>
      <c r="AP194" s="7"/>
      <c r="AQ194"/>
    </row>
    <row r="195" spans="4:43" ht="10.9" customHeight="1" x14ac:dyDescent="0.2"/>
    <row r="196" spans="4:43" ht="13.15" customHeight="1" x14ac:dyDescent="0.2"/>
    <row r="197" spans="4:43" ht="13.15" customHeight="1" x14ac:dyDescent="0.2"/>
    <row r="198" spans="4:43" ht="10.9" customHeight="1" x14ac:dyDescent="0.2"/>
    <row r="199" spans="4:43" ht="10.9" customHeight="1" x14ac:dyDescent="0.2"/>
    <row r="200" spans="4:43" ht="10.9" customHeight="1" x14ac:dyDescent="0.2">
      <c r="K200" s="1"/>
      <c r="L200" s="1"/>
      <c r="M200" s="1"/>
      <c r="N200" s="1"/>
      <c r="AG200" s="1"/>
      <c r="AH200" s="1"/>
      <c r="AI200" s="1"/>
      <c r="AJ200" s="1"/>
      <c r="AQ200" s="1"/>
    </row>
    <row r="201" spans="4:43" s="1" customFormat="1" ht="19.899999999999999" customHeight="1" x14ac:dyDescent="0.2">
      <c r="D201" s="7"/>
      <c r="E201" s="7"/>
      <c r="F201" s="7"/>
      <c r="G201" s="7"/>
      <c r="H201" s="7"/>
      <c r="I201" s="7"/>
      <c r="J201" s="7"/>
      <c r="O201" s="7"/>
      <c r="P201" s="7"/>
      <c r="Q201" s="7"/>
      <c r="R201" s="7"/>
      <c r="S201" s="7"/>
      <c r="T201" s="7"/>
      <c r="U201" s="7"/>
      <c r="Z201" s="7"/>
      <c r="AA201" s="7"/>
      <c r="AB201" s="7"/>
      <c r="AC201" s="7"/>
      <c r="AD201" s="7"/>
      <c r="AE201" s="7"/>
      <c r="AF201" s="7"/>
      <c r="AK201" s="7"/>
      <c r="AL201" s="7"/>
      <c r="AM201" s="7"/>
      <c r="AN201" s="7"/>
      <c r="AO201" s="7"/>
      <c r="AP201" s="7"/>
    </row>
    <row r="202" spans="4:43" s="1" customFormat="1" ht="22.15" customHeight="1" x14ac:dyDescent="0.2">
      <c r="D202" s="7"/>
      <c r="E202" s="7"/>
      <c r="F202" s="7"/>
      <c r="G202" s="7"/>
      <c r="H202" s="7"/>
      <c r="I202" s="7"/>
      <c r="J202" s="7"/>
      <c r="K202"/>
      <c r="L202"/>
      <c r="M202"/>
      <c r="N202"/>
      <c r="O202" s="7"/>
      <c r="P202" s="7"/>
      <c r="Q202" s="7"/>
      <c r="R202" s="7"/>
      <c r="S202" s="7"/>
      <c r="T202" s="7"/>
      <c r="U202" s="7"/>
      <c r="Z202" s="7"/>
      <c r="AA202" s="7"/>
      <c r="AB202" s="7"/>
      <c r="AC202" s="7"/>
      <c r="AD202" s="7"/>
      <c r="AE202" s="7"/>
      <c r="AF202" s="7"/>
      <c r="AG202"/>
      <c r="AH202"/>
      <c r="AI202"/>
      <c r="AJ202"/>
      <c r="AK202" s="7"/>
      <c r="AL202" s="7"/>
      <c r="AM202" s="7"/>
      <c r="AN202" s="7"/>
      <c r="AO202" s="7"/>
      <c r="AP202" s="7"/>
      <c r="AQ202"/>
    </row>
    <row r="203" spans="4:43" ht="10.9" customHeight="1" x14ac:dyDescent="0.2"/>
    <row r="204" spans="4:43" ht="22.15" customHeight="1" x14ac:dyDescent="0.2"/>
    <row r="205" spans="4:43" ht="10.9" customHeight="1" x14ac:dyDescent="0.2"/>
    <row r="206" spans="4:43" ht="10.9" customHeight="1" x14ac:dyDescent="0.2"/>
    <row r="207" spans="4:43" ht="10.9" customHeight="1" x14ac:dyDescent="0.2"/>
    <row r="208" spans="4:43" ht="10.9" customHeight="1" x14ac:dyDescent="0.2"/>
    <row r="209" spans="4:43" ht="10.9" customHeight="1" x14ac:dyDescent="0.2"/>
    <row r="210" spans="4:43" ht="10.9" customHeight="1" x14ac:dyDescent="0.2"/>
    <row r="211" spans="4:43" ht="22.15" customHeight="1" x14ac:dyDescent="0.2"/>
    <row r="212" spans="4:43" ht="10.9" customHeight="1" x14ac:dyDescent="0.2"/>
    <row r="213" spans="4:43" ht="10.9" customHeight="1" x14ac:dyDescent="0.2"/>
    <row r="214" spans="4:43" ht="10.9" customHeight="1" x14ac:dyDescent="0.2"/>
    <row r="215" spans="4:43" ht="10.9" customHeight="1" x14ac:dyDescent="0.2"/>
    <row r="216" spans="4:43" ht="10.9" customHeight="1" x14ac:dyDescent="0.2"/>
    <row r="217" spans="4:43" ht="10.9" customHeight="1" x14ac:dyDescent="0.2">
      <c r="K217" s="1"/>
      <c r="L217" s="1"/>
      <c r="M217" s="1"/>
      <c r="N217" s="1"/>
      <c r="AG217" s="1"/>
      <c r="AH217" s="1"/>
      <c r="AI217" s="1"/>
      <c r="AJ217" s="1"/>
      <c r="AQ217" s="1"/>
    </row>
    <row r="218" spans="4:43" s="1" customFormat="1" ht="10.9" customHeight="1" x14ac:dyDescent="0.2">
      <c r="D218" s="7"/>
      <c r="E218" s="7"/>
      <c r="F218" s="7"/>
      <c r="G218" s="7"/>
      <c r="H218" s="7"/>
      <c r="I218" s="7"/>
      <c r="J218" s="7"/>
      <c r="K218"/>
      <c r="L218"/>
      <c r="M218"/>
      <c r="N218"/>
      <c r="O218" s="7"/>
      <c r="P218" s="7"/>
      <c r="Q218" s="7"/>
      <c r="R218" s="7"/>
      <c r="S218" s="7"/>
      <c r="T218" s="7"/>
      <c r="U218" s="7"/>
      <c r="Z218" s="7"/>
      <c r="AA218" s="7"/>
      <c r="AB218" s="7"/>
      <c r="AC218" s="7"/>
      <c r="AD218" s="7"/>
      <c r="AE218" s="7"/>
      <c r="AF218" s="7"/>
      <c r="AG218"/>
      <c r="AH218"/>
      <c r="AI218"/>
      <c r="AJ218"/>
      <c r="AK218" s="7"/>
      <c r="AL218" s="7"/>
      <c r="AM218" s="7"/>
      <c r="AN218" s="7"/>
      <c r="AO218" s="7"/>
      <c r="AP218" s="7"/>
      <c r="AQ218"/>
    </row>
    <row r="219" spans="4:43" ht="10.9" customHeight="1" x14ac:dyDescent="0.2"/>
    <row r="220" spans="4:43" ht="13.15" customHeight="1" x14ac:dyDescent="0.2"/>
    <row r="221" spans="4:43" ht="13.15" customHeight="1" x14ac:dyDescent="0.2"/>
    <row r="222" spans="4:43" ht="10.9" customHeight="1" x14ac:dyDescent="0.2"/>
    <row r="223" spans="4:43" ht="10.9" customHeight="1" x14ac:dyDescent="0.2"/>
    <row r="224" spans="4:43" ht="10.9" customHeight="1" x14ac:dyDescent="0.2">
      <c r="K224" s="1"/>
      <c r="L224" s="1"/>
      <c r="M224" s="1"/>
      <c r="N224" s="1"/>
      <c r="AG224" s="1"/>
      <c r="AH224" s="1"/>
      <c r="AI224" s="1"/>
      <c r="AJ224" s="1"/>
      <c r="AQ224" s="1"/>
    </row>
    <row r="225" spans="4:43" s="1" customFormat="1" ht="19.899999999999999" customHeight="1" x14ac:dyDescent="0.2">
      <c r="D225" s="7"/>
      <c r="E225" s="7"/>
      <c r="F225" s="7"/>
      <c r="G225" s="7"/>
      <c r="H225" s="7"/>
      <c r="I225" s="7"/>
      <c r="J225" s="7"/>
      <c r="O225" s="7"/>
      <c r="P225" s="7"/>
      <c r="Q225" s="7"/>
      <c r="R225" s="7"/>
      <c r="S225" s="7"/>
      <c r="T225" s="7"/>
      <c r="U225" s="7"/>
      <c r="Z225" s="7"/>
      <c r="AA225" s="7"/>
      <c r="AB225" s="7"/>
      <c r="AC225" s="7"/>
      <c r="AD225" s="7"/>
      <c r="AE225" s="7"/>
      <c r="AF225" s="7"/>
      <c r="AK225" s="7"/>
      <c r="AL225" s="7"/>
      <c r="AM225" s="7"/>
      <c r="AN225" s="7"/>
      <c r="AO225" s="7"/>
      <c r="AP225" s="7"/>
    </row>
    <row r="226" spans="4:43" s="1" customFormat="1" ht="22.15" customHeight="1" x14ac:dyDescent="0.2">
      <c r="D226" s="7"/>
      <c r="E226" s="7"/>
      <c r="F226" s="7"/>
      <c r="G226" s="7"/>
      <c r="H226" s="7"/>
      <c r="I226" s="7"/>
      <c r="J226" s="7"/>
      <c r="K226"/>
      <c r="L226"/>
      <c r="M226"/>
      <c r="N226"/>
      <c r="O226" s="7"/>
      <c r="P226" s="7"/>
      <c r="Q226" s="7"/>
      <c r="R226" s="7"/>
      <c r="S226" s="7"/>
      <c r="T226" s="7"/>
      <c r="U226" s="7"/>
      <c r="Z226" s="7"/>
      <c r="AA226" s="7"/>
      <c r="AB226" s="7"/>
      <c r="AC226" s="7"/>
      <c r="AD226" s="7"/>
      <c r="AE226" s="7"/>
      <c r="AF226" s="7"/>
      <c r="AG226"/>
      <c r="AH226"/>
      <c r="AI226"/>
      <c r="AJ226"/>
      <c r="AK226" s="7"/>
      <c r="AL226" s="7"/>
      <c r="AM226" s="7"/>
      <c r="AN226" s="7"/>
      <c r="AO226" s="7"/>
      <c r="AP226" s="7"/>
      <c r="AQ226"/>
    </row>
    <row r="227" spans="4:43" ht="10.9" customHeight="1" x14ac:dyDescent="0.2"/>
    <row r="228" spans="4:43" ht="10.9" customHeight="1" x14ac:dyDescent="0.2"/>
    <row r="229" spans="4:43" ht="10.9" customHeight="1" x14ac:dyDescent="0.2"/>
    <row r="230" spans="4:43" ht="10.9" customHeight="1" x14ac:dyDescent="0.2"/>
    <row r="231" spans="4:43" ht="10.9" customHeight="1" x14ac:dyDescent="0.2"/>
    <row r="232" spans="4:43" ht="10.9" customHeight="1" x14ac:dyDescent="0.2"/>
    <row r="233" spans="4:43" ht="10.9" customHeight="1" x14ac:dyDescent="0.2"/>
    <row r="234" spans="4:43" ht="22.15" customHeight="1" x14ac:dyDescent="0.2"/>
    <row r="235" spans="4:43" ht="10.9" customHeight="1" x14ac:dyDescent="0.2"/>
    <row r="236" spans="4:43" ht="10.9" customHeight="1" x14ac:dyDescent="0.2"/>
    <row r="237" spans="4:43" ht="10.9" customHeight="1" x14ac:dyDescent="0.2"/>
    <row r="238" spans="4:43" ht="10.9" customHeight="1" x14ac:dyDescent="0.2"/>
    <row r="239" spans="4:43" ht="10.9" customHeight="1" x14ac:dyDescent="0.2"/>
    <row r="240" spans="4:43" ht="10.9" customHeight="1" x14ac:dyDescent="0.2">
      <c r="K240" s="1"/>
      <c r="L240" s="1"/>
      <c r="M240" s="1"/>
      <c r="N240" s="1"/>
      <c r="AG240" s="1"/>
      <c r="AH240" s="1"/>
      <c r="AI240" s="1"/>
      <c r="AJ240" s="1"/>
      <c r="AQ240" s="1"/>
    </row>
    <row r="241" spans="4:43" s="1" customFormat="1" ht="10.9" customHeight="1" x14ac:dyDescent="0.2">
      <c r="D241" s="7"/>
      <c r="E241" s="7"/>
      <c r="F241" s="7"/>
      <c r="G241" s="7"/>
      <c r="H241" s="7"/>
      <c r="I241" s="7"/>
      <c r="J241" s="7"/>
      <c r="K241"/>
      <c r="L241"/>
      <c r="M241"/>
      <c r="N241"/>
      <c r="O241" s="7"/>
      <c r="P241" s="7"/>
      <c r="Q241" s="7"/>
      <c r="R241" s="7"/>
      <c r="S241" s="7"/>
      <c r="T241" s="7"/>
      <c r="U241" s="7"/>
      <c r="Z241" s="7"/>
      <c r="AA241" s="7"/>
      <c r="AB241" s="7"/>
      <c r="AC241" s="7"/>
      <c r="AD241" s="7"/>
      <c r="AE241" s="7"/>
      <c r="AF241" s="7"/>
      <c r="AG241"/>
      <c r="AH241"/>
      <c r="AI241"/>
      <c r="AJ241"/>
      <c r="AK241" s="7"/>
      <c r="AL241" s="7"/>
      <c r="AM241" s="7"/>
      <c r="AN241" s="7"/>
      <c r="AO241" s="7"/>
      <c r="AP241" s="7"/>
      <c r="AQ241"/>
    </row>
    <row r="242" spans="4:43" ht="10.9" customHeight="1" x14ac:dyDescent="0.2"/>
    <row r="243" spans="4:43" ht="13.15" customHeight="1" x14ac:dyDescent="0.2"/>
    <row r="244" spans="4:43" ht="13.15" customHeight="1" x14ac:dyDescent="0.2"/>
    <row r="245" spans="4:43" ht="10.9" customHeight="1" x14ac:dyDescent="0.2"/>
    <row r="246" spans="4:43" ht="10.9" customHeight="1" x14ac:dyDescent="0.2"/>
    <row r="247" spans="4:43" ht="10.9" customHeight="1" x14ac:dyDescent="0.2">
      <c r="K247" s="1"/>
      <c r="L247" s="1"/>
      <c r="M247" s="1"/>
      <c r="N247" s="1"/>
      <c r="AG247" s="1"/>
      <c r="AH247" s="1"/>
      <c r="AI247" s="1"/>
      <c r="AJ247" s="1"/>
      <c r="AQ247" s="1"/>
    </row>
    <row r="248" spans="4:43" s="1" customFormat="1" ht="19.899999999999999" customHeight="1" x14ac:dyDescent="0.2">
      <c r="D248" s="7"/>
      <c r="E248" s="7"/>
      <c r="F248" s="7"/>
      <c r="G248" s="7"/>
      <c r="H248" s="7"/>
      <c r="I248" s="7"/>
      <c r="J248" s="7"/>
      <c r="O248" s="7"/>
      <c r="P248" s="7"/>
      <c r="Q248" s="7"/>
      <c r="R248" s="7"/>
      <c r="S248" s="7"/>
      <c r="T248" s="7"/>
      <c r="U248" s="7"/>
      <c r="Z248" s="7"/>
      <c r="AA248" s="7"/>
      <c r="AB248" s="7"/>
      <c r="AC248" s="7"/>
      <c r="AD248" s="7"/>
      <c r="AE248" s="7"/>
      <c r="AF248" s="7"/>
      <c r="AK248" s="7"/>
      <c r="AL248" s="7"/>
      <c r="AM248" s="7"/>
      <c r="AN248" s="7"/>
      <c r="AO248" s="7"/>
      <c r="AP248" s="7"/>
    </row>
    <row r="249" spans="4:43" s="1" customFormat="1" ht="22.15" customHeight="1" x14ac:dyDescent="0.2">
      <c r="D249" s="7"/>
      <c r="E249" s="7"/>
      <c r="F249" s="7"/>
      <c r="G249" s="7"/>
      <c r="H249" s="7"/>
      <c r="I249" s="7"/>
      <c r="J249" s="7"/>
      <c r="K249"/>
      <c r="L249"/>
      <c r="M249"/>
      <c r="N249"/>
      <c r="O249" s="7"/>
      <c r="P249" s="7"/>
      <c r="Q249" s="7"/>
      <c r="R249" s="7"/>
      <c r="S249" s="7"/>
      <c r="T249" s="7"/>
      <c r="U249" s="7"/>
      <c r="Z249" s="7"/>
      <c r="AA249" s="7"/>
      <c r="AB249" s="7"/>
      <c r="AC249" s="7"/>
      <c r="AD249" s="7"/>
      <c r="AE249" s="7"/>
      <c r="AF249" s="7"/>
      <c r="AG249"/>
      <c r="AH249"/>
      <c r="AI249"/>
      <c r="AJ249"/>
      <c r="AK249" s="7"/>
      <c r="AL249" s="7"/>
      <c r="AM249" s="7"/>
      <c r="AN249" s="7"/>
      <c r="AO249" s="7"/>
      <c r="AP249" s="7"/>
      <c r="AQ249"/>
    </row>
    <row r="250" spans="4:43" ht="10.9" customHeight="1" x14ac:dyDescent="0.2"/>
    <row r="251" spans="4:43" ht="10.9" customHeight="1" x14ac:dyDescent="0.2"/>
    <row r="252" spans="4:43" ht="10.9" customHeight="1" x14ac:dyDescent="0.2"/>
    <row r="253" spans="4:43" ht="10.9" customHeight="1" x14ac:dyDescent="0.2"/>
    <row r="254" spans="4:43" ht="22.15" customHeight="1" x14ac:dyDescent="0.2"/>
    <row r="255" spans="4:43" ht="10.9" customHeight="1" x14ac:dyDescent="0.2"/>
    <row r="256" spans="4:43" ht="10.9" customHeight="1" x14ac:dyDescent="0.2"/>
    <row r="257" spans="4:43" ht="10.9" customHeight="1" x14ac:dyDescent="0.2"/>
    <row r="258" spans="4:43" ht="22.15" customHeight="1" x14ac:dyDescent="0.2"/>
    <row r="259" spans="4:43" ht="10.9" customHeight="1" x14ac:dyDescent="0.2"/>
    <row r="260" spans="4:43" ht="22.15" customHeight="1" x14ac:dyDescent="0.2"/>
    <row r="261" spans="4:43" ht="10.9" customHeight="1" x14ac:dyDescent="0.2"/>
    <row r="262" spans="4:43" ht="10.9" customHeight="1" x14ac:dyDescent="0.2"/>
    <row r="263" spans="4:43" ht="10.9" customHeight="1" x14ac:dyDescent="0.2">
      <c r="K263" s="1"/>
      <c r="L263" s="1"/>
      <c r="M263" s="1"/>
      <c r="N263" s="1"/>
      <c r="AG263" s="1"/>
      <c r="AH263" s="1"/>
      <c r="AI263" s="1"/>
      <c r="AJ263" s="1"/>
      <c r="AQ263" s="1"/>
    </row>
    <row r="264" spans="4:43" s="1" customFormat="1" ht="10.9" customHeight="1" x14ac:dyDescent="0.2">
      <c r="D264" s="7"/>
      <c r="E264" s="7"/>
      <c r="F264" s="7"/>
      <c r="G264" s="7"/>
      <c r="H264" s="7"/>
      <c r="I264" s="7"/>
      <c r="J264" s="7"/>
      <c r="K264"/>
      <c r="L264"/>
      <c r="M264"/>
      <c r="N264"/>
      <c r="O264" s="7"/>
      <c r="P264" s="7"/>
      <c r="Q264" s="7"/>
      <c r="R264" s="7"/>
      <c r="S264" s="7"/>
      <c r="T264" s="7"/>
      <c r="U264" s="7"/>
      <c r="Z264" s="7"/>
      <c r="AA264" s="7"/>
      <c r="AB264" s="7"/>
      <c r="AC264" s="7"/>
      <c r="AD264" s="7"/>
      <c r="AE264" s="7"/>
      <c r="AF264" s="7"/>
      <c r="AG264"/>
      <c r="AH264"/>
      <c r="AI264"/>
      <c r="AJ264"/>
      <c r="AK264" s="7"/>
      <c r="AL264" s="7"/>
      <c r="AM264" s="7"/>
      <c r="AN264" s="7"/>
      <c r="AO264" s="7"/>
      <c r="AP264" s="7"/>
      <c r="AQ264"/>
    </row>
    <row r="265" spans="4:43" ht="10.9" customHeight="1" x14ac:dyDescent="0.2"/>
    <row r="266" spans="4:43" ht="13.15" customHeight="1" x14ac:dyDescent="0.2"/>
    <row r="267" spans="4:43" ht="13.15" customHeight="1" x14ac:dyDescent="0.2"/>
    <row r="268" spans="4:43" ht="10.9" customHeight="1" x14ac:dyDescent="0.2"/>
    <row r="269" spans="4:43" ht="10.9" customHeight="1" x14ac:dyDescent="0.2"/>
    <row r="270" spans="4:43" ht="10.9" customHeight="1" x14ac:dyDescent="0.2">
      <c r="K270" s="1"/>
      <c r="L270" s="1"/>
      <c r="M270" s="1"/>
      <c r="N270" s="1"/>
      <c r="AG270" s="1"/>
      <c r="AH270" s="1"/>
      <c r="AI270" s="1"/>
      <c r="AJ270" s="1"/>
      <c r="AQ270" s="1"/>
    </row>
    <row r="271" spans="4:43" s="1" customFormat="1" ht="19.899999999999999" customHeight="1" x14ac:dyDescent="0.2">
      <c r="D271" s="7"/>
      <c r="E271" s="7"/>
      <c r="F271" s="7"/>
      <c r="G271" s="7"/>
      <c r="H271" s="7"/>
      <c r="I271" s="7"/>
      <c r="J271" s="7"/>
      <c r="O271" s="7"/>
      <c r="P271" s="7"/>
      <c r="Q271" s="7"/>
      <c r="R271" s="7"/>
      <c r="S271" s="7"/>
      <c r="T271" s="7"/>
      <c r="U271" s="7"/>
      <c r="Z271" s="7"/>
      <c r="AA271" s="7"/>
      <c r="AB271" s="7"/>
      <c r="AC271" s="7"/>
      <c r="AD271" s="7"/>
      <c r="AE271" s="7"/>
      <c r="AF271" s="7"/>
      <c r="AK271" s="7"/>
      <c r="AL271" s="7"/>
      <c r="AM271" s="7"/>
      <c r="AN271" s="7"/>
      <c r="AO271" s="7"/>
      <c r="AP271" s="7"/>
    </row>
    <row r="272" spans="4:43" s="1" customFormat="1" ht="22.15" customHeight="1" x14ac:dyDescent="0.2">
      <c r="D272" s="7"/>
      <c r="E272" s="7"/>
      <c r="F272" s="7"/>
      <c r="G272" s="7"/>
      <c r="H272" s="7"/>
      <c r="I272" s="7"/>
      <c r="J272" s="7"/>
      <c r="K272"/>
      <c r="L272"/>
      <c r="M272"/>
      <c r="N272"/>
      <c r="O272" s="7"/>
      <c r="P272" s="7"/>
      <c r="Q272" s="7"/>
      <c r="R272" s="7"/>
      <c r="S272" s="7"/>
      <c r="T272" s="7"/>
      <c r="U272" s="7"/>
      <c r="Z272" s="7"/>
      <c r="AA272" s="7"/>
      <c r="AB272" s="7"/>
      <c r="AC272" s="7"/>
      <c r="AD272" s="7"/>
      <c r="AE272" s="7"/>
      <c r="AF272" s="7"/>
      <c r="AG272"/>
      <c r="AH272"/>
      <c r="AI272"/>
      <c r="AJ272"/>
      <c r="AK272" s="7"/>
      <c r="AL272" s="7"/>
      <c r="AM272" s="7"/>
      <c r="AN272" s="7"/>
      <c r="AO272" s="7"/>
      <c r="AP272" s="7"/>
      <c r="AQ272"/>
    </row>
    <row r="273" spans="4:43" ht="10.9" customHeight="1" x14ac:dyDescent="0.2"/>
    <row r="274" spans="4:43" ht="10.9" customHeight="1" x14ac:dyDescent="0.2"/>
    <row r="275" spans="4:43" ht="10.9" customHeight="1" x14ac:dyDescent="0.2"/>
    <row r="276" spans="4:43" ht="10.9" customHeight="1" x14ac:dyDescent="0.2"/>
    <row r="277" spans="4:43" ht="10.9" customHeight="1" x14ac:dyDescent="0.2"/>
    <row r="278" spans="4:43" ht="10.9" customHeight="1" x14ac:dyDescent="0.2"/>
    <row r="279" spans="4:43" ht="10.9" customHeight="1" x14ac:dyDescent="0.2"/>
    <row r="280" spans="4:43" ht="10.9" customHeight="1" x14ac:dyDescent="0.2"/>
    <row r="281" spans="4:43" ht="10.9" customHeight="1" x14ac:dyDescent="0.2"/>
    <row r="282" spans="4:43" ht="22.15" customHeight="1" x14ac:dyDescent="0.2"/>
    <row r="283" spans="4:43" ht="10.9" customHeight="1" x14ac:dyDescent="0.2"/>
    <row r="284" spans="4:43" ht="10.9" customHeight="1" x14ac:dyDescent="0.2"/>
    <row r="285" spans="4:43" ht="10.9" customHeight="1" x14ac:dyDescent="0.2"/>
    <row r="286" spans="4:43" ht="10.9" customHeight="1" x14ac:dyDescent="0.2"/>
    <row r="287" spans="4:43" ht="10.9" customHeight="1" x14ac:dyDescent="0.2">
      <c r="K287" s="1"/>
      <c r="L287" s="1"/>
      <c r="M287" s="1"/>
      <c r="N287" s="1"/>
      <c r="AG287" s="1"/>
      <c r="AH287" s="1"/>
      <c r="AI287" s="1"/>
      <c r="AJ287" s="1"/>
      <c r="AQ287" s="1"/>
    </row>
    <row r="288" spans="4:43" s="1" customFormat="1" ht="10.9" customHeight="1" x14ac:dyDescent="0.2">
      <c r="D288" s="7"/>
      <c r="E288" s="7"/>
      <c r="F288" s="7"/>
      <c r="G288" s="7"/>
      <c r="H288" s="7"/>
      <c r="I288" s="7"/>
      <c r="J288" s="7"/>
      <c r="K288"/>
      <c r="L288"/>
      <c r="M288"/>
      <c r="N288"/>
      <c r="O288" s="7"/>
      <c r="P288" s="7"/>
      <c r="Q288" s="7"/>
      <c r="R288" s="7"/>
      <c r="S288" s="7"/>
      <c r="T288" s="7"/>
      <c r="U288" s="7"/>
      <c r="Z288" s="7"/>
      <c r="AA288" s="7"/>
      <c r="AB288" s="7"/>
      <c r="AC288" s="7"/>
      <c r="AD288" s="7"/>
      <c r="AE288" s="7"/>
      <c r="AF288" s="7"/>
      <c r="AG288"/>
      <c r="AH288"/>
      <c r="AI288"/>
      <c r="AJ288"/>
      <c r="AK288" s="7"/>
      <c r="AL288" s="7"/>
      <c r="AM288" s="7"/>
      <c r="AN288" s="7"/>
      <c r="AO288" s="7"/>
      <c r="AP288" s="7"/>
      <c r="AQ288"/>
    </row>
    <row r="289" spans="4:43" ht="10.9" customHeight="1" x14ac:dyDescent="0.2"/>
    <row r="290" spans="4:43" ht="13.15" customHeight="1" x14ac:dyDescent="0.2"/>
    <row r="291" spans="4:43" ht="13.15" customHeight="1" x14ac:dyDescent="0.2"/>
    <row r="292" spans="4:43" ht="10.9" customHeight="1" x14ac:dyDescent="0.2"/>
    <row r="293" spans="4:43" ht="10.9" customHeight="1" x14ac:dyDescent="0.2"/>
    <row r="294" spans="4:43" ht="10.9" customHeight="1" x14ac:dyDescent="0.2">
      <c r="K294" s="1"/>
      <c r="L294" s="1"/>
      <c r="M294" s="1"/>
      <c r="N294" s="1"/>
      <c r="AG294" s="1"/>
      <c r="AH294" s="1"/>
      <c r="AI294" s="1"/>
      <c r="AJ294" s="1"/>
      <c r="AQ294" s="1"/>
    </row>
    <row r="295" spans="4:43" s="1" customFormat="1" ht="19.899999999999999" customHeight="1" x14ac:dyDescent="0.2">
      <c r="D295" s="7"/>
      <c r="E295" s="7"/>
      <c r="F295" s="7"/>
      <c r="G295" s="7"/>
      <c r="H295" s="7"/>
      <c r="I295" s="7"/>
      <c r="J295" s="7"/>
      <c r="O295" s="7"/>
      <c r="P295" s="7"/>
      <c r="Q295" s="7"/>
      <c r="R295" s="7"/>
      <c r="S295" s="7"/>
      <c r="T295" s="7"/>
      <c r="U295" s="7"/>
      <c r="Z295" s="7"/>
      <c r="AA295" s="7"/>
      <c r="AB295" s="7"/>
      <c r="AC295" s="7"/>
      <c r="AD295" s="7"/>
      <c r="AE295" s="7"/>
      <c r="AF295" s="7"/>
      <c r="AK295" s="7"/>
      <c r="AL295" s="7"/>
      <c r="AM295" s="7"/>
      <c r="AN295" s="7"/>
      <c r="AO295" s="7"/>
      <c r="AP295" s="7"/>
    </row>
    <row r="296" spans="4:43" s="1" customFormat="1" ht="22.15" customHeight="1" x14ac:dyDescent="0.2">
      <c r="D296" s="7"/>
      <c r="E296" s="7"/>
      <c r="F296" s="7"/>
      <c r="G296" s="7"/>
      <c r="H296" s="7"/>
      <c r="I296" s="7"/>
      <c r="J296" s="7"/>
      <c r="K296"/>
      <c r="L296"/>
      <c r="M296"/>
      <c r="N296"/>
      <c r="O296" s="7"/>
      <c r="P296" s="7"/>
      <c r="Q296" s="7"/>
      <c r="R296" s="7"/>
      <c r="S296" s="7"/>
      <c r="T296" s="7"/>
      <c r="U296" s="7"/>
      <c r="Z296" s="7"/>
      <c r="AA296" s="7"/>
      <c r="AB296" s="7"/>
      <c r="AC296" s="7"/>
      <c r="AD296" s="7"/>
      <c r="AE296" s="7"/>
      <c r="AF296" s="7"/>
      <c r="AG296"/>
      <c r="AH296"/>
      <c r="AI296"/>
      <c r="AJ296"/>
      <c r="AK296" s="7"/>
      <c r="AL296" s="7"/>
      <c r="AM296" s="7"/>
      <c r="AN296" s="7"/>
      <c r="AO296" s="7"/>
      <c r="AP296" s="7"/>
      <c r="AQ296"/>
    </row>
    <row r="297" spans="4:43" ht="10.9" customHeight="1" x14ac:dyDescent="0.2"/>
    <row r="298" spans="4:43" ht="10.9" customHeight="1" x14ac:dyDescent="0.2"/>
    <row r="299" spans="4:43" ht="10.9" customHeight="1" x14ac:dyDescent="0.2"/>
    <row r="300" spans="4:43" ht="10.9" customHeight="1" x14ac:dyDescent="0.2"/>
    <row r="301" spans="4:43" ht="22.15" customHeight="1" x14ac:dyDescent="0.2"/>
    <row r="302" spans="4:43" ht="10.9" customHeight="1" x14ac:dyDescent="0.2"/>
    <row r="303" spans="4:43" ht="10.9" customHeight="1" x14ac:dyDescent="0.2"/>
    <row r="304" spans="4:43" ht="10.9" customHeight="1" x14ac:dyDescent="0.2"/>
    <row r="305" spans="4:43" ht="22.15" customHeight="1" x14ac:dyDescent="0.2"/>
    <row r="306" spans="4:43" ht="10.9" customHeight="1" x14ac:dyDescent="0.2"/>
    <row r="307" spans="4:43" ht="10.9" customHeight="1" x14ac:dyDescent="0.2"/>
    <row r="308" spans="4:43" ht="10.9" customHeight="1" x14ac:dyDescent="0.2"/>
    <row r="309" spans="4:43" ht="10.9" customHeight="1" x14ac:dyDescent="0.2"/>
    <row r="310" spans="4:43" ht="10.9" customHeight="1" x14ac:dyDescent="0.2"/>
    <row r="311" spans="4:43" ht="10.9" customHeight="1" x14ac:dyDescent="0.2"/>
    <row r="312" spans="4:43" ht="10.9" customHeight="1" x14ac:dyDescent="0.2">
      <c r="K312" s="1"/>
      <c r="L312" s="1"/>
      <c r="M312" s="1"/>
      <c r="N312" s="1"/>
      <c r="AG312" s="1"/>
      <c r="AH312" s="1"/>
      <c r="AI312" s="1"/>
      <c r="AJ312" s="1"/>
      <c r="AQ312" s="1"/>
    </row>
    <row r="313" spans="4:43" s="1" customFormat="1" ht="10.9" customHeight="1" x14ac:dyDescent="0.2">
      <c r="D313" s="7"/>
      <c r="E313" s="7"/>
      <c r="F313" s="7"/>
      <c r="G313" s="7"/>
      <c r="H313" s="7"/>
      <c r="I313" s="7"/>
      <c r="J313" s="7"/>
      <c r="K313"/>
      <c r="L313"/>
      <c r="M313"/>
      <c r="N313"/>
      <c r="O313" s="7"/>
      <c r="P313" s="7"/>
      <c r="Q313" s="7"/>
      <c r="R313" s="7"/>
      <c r="S313" s="7"/>
      <c r="T313" s="7"/>
      <c r="U313" s="7"/>
      <c r="Z313" s="7"/>
      <c r="AA313" s="7"/>
      <c r="AB313" s="7"/>
      <c r="AC313" s="7"/>
      <c r="AD313" s="7"/>
      <c r="AE313" s="7"/>
      <c r="AF313" s="7"/>
      <c r="AG313"/>
      <c r="AH313"/>
      <c r="AI313"/>
      <c r="AJ313"/>
      <c r="AK313" s="7"/>
      <c r="AL313" s="7"/>
      <c r="AM313" s="7"/>
      <c r="AN313" s="7"/>
      <c r="AO313" s="7"/>
      <c r="AP313" s="7"/>
      <c r="AQ313"/>
    </row>
    <row r="314" spans="4:43" ht="10.9" customHeight="1" x14ac:dyDescent="0.2"/>
    <row r="315" spans="4:43" ht="13.15" customHeight="1" x14ac:dyDescent="0.2"/>
    <row r="316" spans="4:43" ht="13.15" customHeight="1" x14ac:dyDescent="0.2"/>
    <row r="317" spans="4:43" ht="10.9" customHeight="1" x14ac:dyDescent="0.2"/>
    <row r="318" spans="4:43" ht="10.9" customHeight="1" x14ac:dyDescent="0.2"/>
    <row r="319" spans="4:43" ht="10.9" customHeight="1" x14ac:dyDescent="0.2">
      <c r="K319" s="1"/>
      <c r="L319" s="1"/>
      <c r="M319" s="1"/>
      <c r="N319" s="1"/>
      <c r="AG319" s="1"/>
      <c r="AH319" s="1"/>
      <c r="AI319" s="1"/>
      <c r="AJ319" s="1"/>
      <c r="AQ319" s="1"/>
    </row>
    <row r="320" spans="4:43" s="1" customFormat="1" ht="19.899999999999999" customHeight="1" x14ac:dyDescent="0.2">
      <c r="D320" s="7"/>
      <c r="E320" s="7"/>
      <c r="F320" s="7"/>
      <c r="G320" s="7"/>
      <c r="H320" s="7"/>
      <c r="I320" s="7"/>
      <c r="J320" s="7"/>
      <c r="O320" s="7"/>
      <c r="P320" s="7"/>
      <c r="Q320" s="7"/>
      <c r="R320" s="7"/>
      <c r="S320" s="7"/>
      <c r="T320" s="7"/>
      <c r="U320" s="7"/>
      <c r="Z320" s="7"/>
      <c r="AA320" s="7"/>
      <c r="AB320" s="7"/>
      <c r="AC320" s="7"/>
      <c r="AD320" s="7"/>
      <c r="AE320" s="7"/>
      <c r="AF320" s="7"/>
      <c r="AK320" s="7"/>
      <c r="AL320" s="7"/>
      <c r="AM320" s="7"/>
      <c r="AN320" s="7"/>
      <c r="AO320" s="7"/>
      <c r="AP320" s="7"/>
    </row>
    <row r="321" spans="4:43" s="1" customFormat="1" ht="22.15" customHeight="1" x14ac:dyDescent="0.2">
      <c r="D321" s="7"/>
      <c r="E321" s="7"/>
      <c r="F321" s="7"/>
      <c r="G321" s="7"/>
      <c r="H321" s="7"/>
      <c r="I321" s="7"/>
      <c r="J321" s="7"/>
      <c r="K321"/>
      <c r="L321"/>
      <c r="M321"/>
      <c r="N321"/>
      <c r="O321" s="7"/>
      <c r="P321" s="7"/>
      <c r="Q321" s="7"/>
      <c r="R321" s="7"/>
      <c r="S321" s="7"/>
      <c r="T321" s="7"/>
      <c r="U321" s="7"/>
      <c r="Z321" s="7"/>
      <c r="AA321" s="7"/>
      <c r="AB321" s="7"/>
      <c r="AC321" s="7"/>
      <c r="AD321" s="7"/>
      <c r="AE321" s="7"/>
      <c r="AF321" s="7"/>
      <c r="AG321"/>
      <c r="AH321"/>
      <c r="AI321"/>
      <c r="AJ321"/>
      <c r="AK321" s="7"/>
      <c r="AL321" s="7"/>
      <c r="AM321" s="7"/>
      <c r="AN321" s="7"/>
      <c r="AO321" s="7"/>
      <c r="AP321" s="7"/>
      <c r="AQ321"/>
    </row>
    <row r="322" spans="4:43" ht="10.9" customHeight="1" x14ac:dyDescent="0.2"/>
    <row r="323" spans="4:43" ht="10.9" customHeight="1" x14ac:dyDescent="0.2"/>
    <row r="324" spans="4:43" ht="10.9" customHeight="1" x14ac:dyDescent="0.2"/>
    <row r="325" spans="4:43" ht="10.9" customHeight="1" x14ac:dyDescent="0.2"/>
    <row r="326" spans="4:43" ht="10.9" customHeight="1" x14ac:dyDescent="0.2"/>
    <row r="327" spans="4:43" ht="10.9" customHeight="1" x14ac:dyDescent="0.2"/>
    <row r="328" spans="4:43" ht="10.9" customHeight="1" x14ac:dyDescent="0.2"/>
    <row r="329" spans="4:43" ht="10.9" customHeight="1" x14ac:dyDescent="0.2"/>
    <row r="330" spans="4:43" ht="10.9" customHeight="1" x14ac:dyDescent="0.2"/>
    <row r="331" spans="4:43" ht="10.9" customHeight="1" x14ac:dyDescent="0.2"/>
    <row r="332" spans="4:43" ht="10.9" customHeight="1" x14ac:dyDescent="0.2"/>
    <row r="333" spans="4:43" ht="10.9" customHeight="1" x14ac:dyDescent="0.2"/>
    <row r="334" spans="4:43" ht="10.9" customHeight="1" x14ac:dyDescent="0.2"/>
    <row r="335" spans="4:43" ht="10.9" customHeight="1" x14ac:dyDescent="0.2">
      <c r="K335" s="1"/>
      <c r="L335" s="1"/>
      <c r="M335" s="1"/>
      <c r="N335" s="1"/>
      <c r="AG335" s="1"/>
      <c r="AH335" s="1"/>
      <c r="AI335" s="1"/>
      <c r="AJ335" s="1"/>
      <c r="AQ335" s="1"/>
    </row>
    <row r="336" spans="4:43" s="1" customFormat="1" ht="10.9" customHeight="1" x14ac:dyDescent="0.2">
      <c r="D336" s="7"/>
      <c r="E336" s="7"/>
      <c r="F336" s="7"/>
      <c r="G336" s="7"/>
      <c r="H336" s="7"/>
      <c r="I336" s="7"/>
      <c r="J336" s="7"/>
      <c r="K336"/>
      <c r="L336"/>
      <c r="M336"/>
      <c r="N336"/>
      <c r="O336" s="7"/>
      <c r="P336" s="7"/>
      <c r="Q336" s="7"/>
      <c r="R336" s="7"/>
      <c r="S336" s="7"/>
      <c r="T336" s="7"/>
      <c r="U336" s="7"/>
      <c r="Z336" s="7"/>
      <c r="AA336" s="7"/>
      <c r="AB336" s="7"/>
      <c r="AC336" s="7"/>
      <c r="AD336" s="7"/>
      <c r="AE336" s="7"/>
      <c r="AF336" s="7"/>
      <c r="AG336"/>
      <c r="AH336"/>
      <c r="AI336"/>
      <c r="AJ336"/>
      <c r="AK336" s="7"/>
      <c r="AL336" s="7"/>
      <c r="AM336" s="7"/>
      <c r="AN336" s="7"/>
      <c r="AO336" s="7"/>
      <c r="AP336" s="7"/>
      <c r="AQ336"/>
    </row>
    <row r="337" spans="4:43" ht="10.9" customHeight="1" x14ac:dyDescent="0.2"/>
    <row r="338" spans="4:43" ht="13.15" customHeight="1" x14ac:dyDescent="0.2"/>
    <row r="339" spans="4:43" ht="13.15" customHeight="1" x14ac:dyDescent="0.2"/>
    <row r="340" spans="4:43" ht="10.9" customHeight="1" x14ac:dyDescent="0.2"/>
    <row r="341" spans="4:43" ht="10.9" customHeight="1" x14ac:dyDescent="0.2"/>
    <row r="342" spans="4:43" ht="10.9" customHeight="1" x14ac:dyDescent="0.2">
      <c r="K342" s="1"/>
      <c r="L342" s="1"/>
      <c r="M342" s="1"/>
      <c r="N342" s="1"/>
      <c r="AG342" s="1"/>
      <c r="AH342" s="1"/>
      <c r="AI342" s="1"/>
      <c r="AJ342" s="1"/>
      <c r="AQ342" s="1"/>
    </row>
    <row r="343" spans="4:43" s="1" customFormat="1" ht="19.899999999999999" customHeight="1" x14ac:dyDescent="0.2">
      <c r="D343" s="7"/>
      <c r="E343" s="7"/>
      <c r="F343" s="7"/>
      <c r="G343" s="7"/>
      <c r="H343" s="7"/>
      <c r="I343" s="7"/>
      <c r="J343" s="7"/>
      <c r="O343" s="7"/>
      <c r="P343" s="7"/>
      <c r="Q343" s="7"/>
      <c r="R343" s="7"/>
      <c r="S343" s="7"/>
      <c r="T343" s="7"/>
      <c r="U343" s="7"/>
      <c r="Z343" s="7"/>
      <c r="AA343" s="7"/>
      <c r="AB343" s="7"/>
      <c r="AC343" s="7"/>
      <c r="AD343" s="7"/>
      <c r="AE343" s="7"/>
      <c r="AF343" s="7"/>
      <c r="AK343" s="7"/>
      <c r="AL343" s="7"/>
      <c r="AM343" s="7"/>
      <c r="AN343" s="7"/>
      <c r="AO343" s="7"/>
      <c r="AP343" s="7"/>
    </row>
    <row r="344" spans="4:43" s="1" customFormat="1" ht="22.15" customHeight="1" x14ac:dyDescent="0.2">
      <c r="D344" s="7"/>
      <c r="E344" s="7"/>
      <c r="F344" s="7"/>
      <c r="G344" s="7"/>
      <c r="H344" s="7"/>
      <c r="I344" s="7"/>
      <c r="J344" s="7"/>
      <c r="K344"/>
      <c r="L344"/>
      <c r="M344"/>
      <c r="N344"/>
      <c r="O344" s="7"/>
      <c r="P344" s="7"/>
      <c r="Q344" s="7"/>
      <c r="R344" s="7"/>
      <c r="S344" s="7"/>
      <c r="T344" s="7"/>
      <c r="U344" s="7"/>
      <c r="Z344" s="7"/>
      <c r="AA344" s="7"/>
      <c r="AB344" s="7"/>
      <c r="AC344" s="7"/>
      <c r="AD344" s="7"/>
      <c r="AE344" s="7"/>
      <c r="AF344" s="7"/>
      <c r="AG344"/>
      <c r="AH344"/>
      <c r="AI344"/>
      <c r="AJ344"/>
      <c r="AK344" s="7"/>
      <c r="AL344" s="7"/>
      <c r="AM344" s="7"/>
      <c r="AN344" s="7"/>
      <c r="AO344" s="7"/>
      <c r="AP344" s="7"/>
      <c r="AQ344"/>
    </row>
    <row r="345" spans="4:43" ht="10.9" customHeight="1" x14ac:dyDescent="0.2"/>
    <row r="346" spans="4:43" ht="10.9" customHeight="1" x14ac:dyDescent="0.2"/>
    <row r="347" spans="4:43" ht="22.15" customHeight="1" x14ac:dyDescent="0.2"/>
    <row r="348" spans="4:43" ht="10.9" customHeight="1" x14ac:dyDescent="0.2"/>
    <row r="349" spans="4:43" ht="10.9" customHeight="1" x14ac:dyDescent="0.2"/>
    <row r="350" spans="4:43" ht="10.9" customHeight="1" x14ac:dyDescent="0.2"/>
    <row r="351" spans="4:43" ht="10.9" customHeight="1" x14ac:dyDescent="0.2"/>
    <row r="352" spans="4:43" ht="22.15" customHeight="1" x14ac:dyDescent="0.2"/>
    <row r="353" spans="4:43" ht="22.15" customHeight="1" x14ac:dyDescent="0.2"/>
    <row r="354" spans="4:43" ht="10.9" customHeight="1" x14ac:dyDescent="0.2"/>
    <row r="355" spans="4:43" ht="10.9" customHeight="1" x14ac:dyDescent="0.2"/>
    <row r="356" spans="4:43" ht="10.9" customHeight="1" x14ac:dyDescent="0.2"/>
    <row r="357" spans="4:43" ht="10.9" customHeight="1" x14ac:dyDescent="0.2"/>
    <row r="358" spans="4:43" ht="10.9" customHeight="1" x14ac:dyDescent="0.2">
      <c r="K358" s="1"/>
      <c r="L358" s="1"/>
      <c r="M358" s="1"/>
      <c r="N358" s="1"/>
      <c r="AG358" s="1"/>
      <c r="AH358" s="1"/>
      <c r="AI358" s="1"/>
      <c r="AJ358" s="1"/>
      <c r="AQ358" s="1"/>
    </row>
    <row r="359" spans="4:43" s="1" customFormat="1" ht="10.9" customHeight="1" x14ac:dyDescent="0.2">
      <c r="D359" s="7"/>
      <c r="E359" s="7"/>
      <c r="F359" s="7"/>
      <c r="G359" s="7"/>
      <c r="H359" s="7"/>
      <c r="I359" s="7"/>
      <c r="J359" s="7"/>
      <c r="K359"/>
      <c r="L359"/>
      <c r="M359"/>
      <c r="N359"/>
      <c r="O359" s="7"/>
      <c r="P359" s="7"/>
      <c r="Q359" s="7"/>
      <c r="R359" s="7"/>
      <c r="S359" s="7"/>
      <c r="T359" s="7"/>
      <c r="U359" s="7"/>
      <c r="Z359" s="7"/>
      <c r="AA359" s="7"/>
      <c r="AB359" s="7"/>
      <c r="AC359" s="7"/>
      <c r="AD359" s="7"/>
      <c r="AE359" s="7"/>
      <c r="AF359" s="7"/>
      <c r="AG359"/>
      <c r="AH359"/>
      <c r="AI359"/>
      <c r="AJ359"/>
      <c r="AK359" s="7"/>
      <c r="AL359" s="7"/>
      <c r="AM359" s="7"/>
      <c r="AN359" s="7"/>
      <c r="AO359" s="7"/>
      <c r="AP359" s="7"/>
      <c r="AQ359"/>
    </row>
    <row r="360" spans="4:43" ht="10.9" customHeight="1" x14ac:dyDescent="0.2"/>
    <row r="361" spans="4:43" ht="13.15" customHeight="1" x14ac:dyDescent="0.2"/>
    <row r="362" spans="4:43" ht="13.15" customHeight="1" x14ac:dyDescent="0.2"/>
    <row r="363" spans="4:43" ht="10.9" customHeight="1" x14ac:dyDescent="0.2"/>
    <row r="364" spans="4:43" ht="10.9" customHeight="1" x14ac:dyDescent="0.2"/>
    <row r="365" spans="4:43" ht="10.9" customHeight="1" x14ac:dyDescent="0.2">
      <c r="K365" s="1"/>
      <c r="L365" s="1"/>
      <c r="M365" s="1"/>
      <c r="N365" s="1"/>
      <c r="AG365" s="1"/>
      <c r="AH365" s="1"/>
      <c r="AI365" s="1"/>
      <c r="AJ365" s="1"/>
      <c r="AQ365" s="1"/>
    </row>
    <row r="366" spans="4:43" s="1" customFormat="1" ht="19.899999999999999" customHeight="1" x14ac:dyDescent="0.2">
      <c r="D366" s="7"/>
      <c r="E366" s="7"/>
      <c r="F366" s="7"/>
      <c r="G366" s="7"/>
      <c r="H366" s="7"/>
      <c r="I366" s="7"/>
      <c r="J366" s="7"/>
      <c r="O366" s="7"/>
      <c r="P366" s="7"/>
      <c r="Q366" s="7"/>
      <c r="R366" s="7"/>
      <c r="S366" s="7"/>
      <c r="T366" s="7"/>
      <c r="U366" s="7"/>
      <c r="Z366" s="7"/>
      <c r="AA366" s="7"/>
      <c r="AB366" s="7"/>
      <c r="AC366" s="7"/>
      <c r="AD366" s="7"/>
      <c r="AE366" s="7"/>
      <c r="AF366" s="7"/>
      <c r="AK366" s="7"/>
      <c r="AL366" s="7"/>
      <c r="AM366" s="7"/>
      <c r="AN366" s="7"/>
      <c r="AO366" s="7"/>
      <c r="AP366" s="7"/>
    </row>
    <row r="367" spans="4:43" s="1" customFormat="1" ht="22.15" customHeight="1" x14ac:dyDescent="0.2">
      <c r="D367" s="7"/>
      <c r="E367" s="7"/>
      <c r="F367" s="7"/>
      <c r="G367" s="7"/>
      <c r="H367" s="7"/>
      <c r="I367" s="7"/>
      <c r="J367" s="7"/>
      <c r="K367"/>
      <c r="L367"/>
      <c r="M367"/>
      <c r="N367"/>
      <c r="O367" s="7"/>
      <c r="P367" s="7"/>
      <c r="Q367" s="7"/>
      <c r="R367" s="7"/>
      <c r="S367" s="7"/>
      <c r="T367" s="7"/>
      <c r="U367" s="7"/>
      <c r="Z367" s="7"/>
      <c r="AA367" s="7"/>
      <c r="AB367" s="7"/>
      <c r="AC367" s="7"/>
      <c r="AD367" s="7"/>
      <c r="AE367" s="7"/>
      <c r="AF367" s="7"/>
      <c r="AG367"/>
      <c r="AH367"/>
      <c r="AI367"/>
      <c r="AJ367"/>
      <c r="AK367" s="7"/>
      <c r="AL367" s="7"/>
      <c r="AM367" s="7"/>
      <c r="AN367" s="7"/>
      <c r="AO367" s="7"/>
      <c r="AP367" s="7"/>
      <c r="AQ367"/>
    </row>
    <row r="368" spans="4:43" ht="10.9" customHeight="1" x14ac:dyDescent="0.2"/>
    <row r="369" spans="4:43" ht="22.15" customHeight="1" x14ac:dyDescent="0.2"/>
    <row r="370" spans="4:43" ht="10.9" customHeight="1" x14ac:dyDescent="0.2"/>
    <row r="371" spans="4:43" ht="10.9" customHeight="1" x14ac:dyDescent="0.2"/>
    <row r="372" spans="4:43" ht="10.9" customHeight="1" x14ac:dyDescent="0.2"/>
    <row r="373" spans="4:43" ht="10.9" customHeight="1" x14ac:dyDescent="0.2"/>
    <row r="374" spans="4:43" ht="10.9" customHeight="1" x14ac:dyDescent="0.2"/>
    <row r="375" spans="4:43" ht="10.9" customHeight="1" x14ac:dyDescent="0.2"/>
    <row r="376" spans="4:43" ht="10.9" customHeight="1" x14ac:dyDescent="0.2"/>
    <row r="377" spans="4:43" ht="10.9" customHeight="1" x14ac:dyDescent="0.2"/>
    <row r="378" spans="4:43" ht="10.9" customHeight="1" x14ac:dyDescent="0.2"/>
    <row r="379" spans="4:43" ht="10.9" customHeight="1" x14ac:dyDescent="0.2"/>
    <row r="380" spans="4:43" ht="10.9" customHeight="1" x14ac:dyDescent="0.2"/>
    <row r="381" spans="4:43" ht="10.9" customHeight="1" x14ac:dyDescent="0.2"/>
    <row r="382" spans="4:43" ht="10.9" customHeight="1" x14ac:dyDescent="0.2">
      <c r="K382" s="1"/>
      <c r="L382" s="1"/>
      <c r="M382" s="1"/>
      <c r="N382" s="1"/>
      <c r="AG382" s="1"/>
      <c r="AH382" s="1"/>
      <c r="AI382" s="1"/>
      <c r="AJ382" s="1"/>
      <c r="AQ382" s="1"/>
    </row>
    <row r="383" spans="4:43" s="1" customFormat="1" ht="10.9" customHeight="1" x14ac:dyDescent="0.2">
      <c r="D383" s="7"/>
      <c r="E383" s="7"/>
      <c r="F383" s="7"/>
      <c r="G383" s="7"/>
      <c r="H383" s="7"/>
      <c r="I383" s="7"/>
      <c r="J383" s="7"/>
      <c r="K383"/>
      <c r="L383"/>
      <c r="M383"/>
      <c r="N383"/>
      <c r="O383" s="7"/>
      <c r="P383" s="7"/>
      <c r="Q383" s="7"/>
      <c r="R383" s="7"/>
      <c r="S383" s="7"/>
      <c r="T383" s="7"/>
      <c r="U383" s="7"/>
      <c r="Z383" s="7"/>
      <c r="AA383" s="7"/>
      <c r="AB383" s="7"/>
      <c r="AC383" s="7"/>
      <c r="AD383" s="7"/>
      <c r="AE383" s="7"/>
      <c r="AF383" s="7"/>
      <c r="AG383"/>
      <c r="AH383"/>
      <c r="AI383"/>
      <c r="AJ383"/>
      <c r="AK383" s="7"/>
      <c r="AL383" s="7"/>
      <c r="AM383" s="7"/>
      <c r="AN383" s="7"/>
      <c r="AO383" s="7"/>
      <c r="AP383" s="7"/>
      <c r="AQ383"/>
    </row>
    <row r="384" spans="4:43" ht="10.9" customHeight="1" x14ac:dyDescent="0.2"/>
    <row r="385" spans="4:43" ht="13.15" customHeight="1" x14ac:dyDescent="0.2"/>
    <row r="386" spans="4:43" ht="13.15" customHeight="1" x14ac:dyDescent="0.2"/>
    <row r="387" spans="4:43" ht="10.9" customHeight="1" x14ac:dyDescent="0.2"/>
    <row r="388" spans="4:43" ht="10.9" customHeight="1" x14ac:dyDescent="0.2"/>
    <row r="389" spans="4:43" ht="10.9" customHeight="1" x14ac:dyDescent="0.2">
      <c r="K389" s="1"/>
      <c r="L389" s="1"/>
      <c r="M389" s="1"/>
      <c r="N389" s="1"/>
      <c r="AG389" s="1"/>
      <c r="AH389" s="1"/>
      <c r="AI389" s="1"/>
      <c r="AJ389" s="1"/>
      <c r="AQ389" s="1"/>
    </row>
    <row r="390" spans="4:43" s="1" customFormat="1" ht="19.899999999999999" customHeight="1" x14ac:dyDescent="0.2">
      <c r="D390" s="7"/>
      <c r="E390" s="7"/>
      <c r="F390" s="7"/>
      <c r="G390" s="7"/>
      <c r="H390" s="7"/>
      <c r="I390" s="7"/>
      <c r="J390" s="7"/>
      <c r="O390" s="7"/>
      <c r="P390" s="7"/>
      <c r="Q390" s="7"/>
      <c r="R390" s="7"/>
      <c r="S390" s="7"/>
      <c r="T390" s="7"/>
      <c r="U390" s="7"/>
      <c r="Z390" s="7"/>
      <c r="AA390" s="7"/>
      <c r="AB390" s="7"/>
      <c r="AC390" s="7"/>
      <c r="AD390" s="7"/>
      <c r="AE390" s="7"/>
      <c r="AF390" s="7"/>
      <c r="AK390" s="7"/>
      <c r="AL390" s="7"/>
      <c r="AM390" s="7"/>
      <c r="AN390" s="7"/>
      <c r="AO390" s="7"/>
      <c r="AP390" s="7"/>
    </row>
    <row r="391" spans="4:43" s="1" customFormat="1" ht="22.15" customHeight="1" x14ac:dyDescent="0.2">
      <c r="D391" s="7"/>
      <c r="E391" s="7"/>
      <c r="F391" s="7"/>
      <c r="G391" s="7"/>
      <c r="H391" s="7"/>
      <c r="I391" s="7"/>
      <c r="J391" s="7"/>
      <c r="K391"/>
      <c r="L391"/>
      <c r="M391"/>
      <c r="N391"/>
      <c r="O391" s="7"/>
      <c r="P391" s="7"/>
      <c r="Q391" s="7"/>
      <c r="R391" s="7"/>
      <c r="S391" s="7"/>
      <c r="T391" s="7"/>
      <c r="U391" s="7"/>
      <c r="Z391" s="7"/>
      <c r="AA391" s="7"/>
      <c r="AB391" s="7"/>
      <c r="AC391" s="7"/>
      <c r="AD391" s="7"/>
      <c r="AE391" s="7"/>
      <c r="AF391" s="7"/>
      <c r="AG391"/>
      <c r="AH391"/>
      <c r="AI391"/>
      <c r="AJ391"/>
      <c r="AK391" s="7"/>
      <c r="AL391" s="7"/>
      <c r="AM391" s="7"/>
      <c r="AN391" s="7"/>
      <c r="AO391" s="7"/>
      <c r="AP391" s="7"/>
      <c r="AQ391"/>
    </row>
    <row r="392" spans="4:43" ht="10.9" customHeight="1" x14ac:dyDescent="0.2"/>
    <row r="393" spans="4:43" ht="22.15" customHeight="1" x14ac:dyDescent="0.2"/>
    <row r="394" spans="4:43" ht="10.9" customHeight="1" x14ac:dyDescent="0.2"/>
    <row r="395" spans="4:43" ht="10.9" customHeight="1" x14ac:dyDescent="0.2"/>
    <row r="396" spans="4:43" ht="10.9" customHeight="1" x14ac:dyDescent="0.2"/>
    <row r="397" spans="4:43" ht="10.9" customHeight="1" x14ac:dyDescent="0.2"/>
    <row r="398" spans="4:43" ht="10.9" customHeight="1" x14ac:dyDescent="0.2"/>
    <row r="399" spans="4:43" ht="22.15" customHeight="1" x14ac:dyDescent="0.2"/>
    <row r="400" spans="4:43" ht="10.9" customHeight="1" x14ac:dyDescent="0.2"/>
    <row r="401" spans="4:43" ht="10.9" customHeight="1" x14ac:dyDescent="0.2"/>
    <row r="402" spans="4:43" ht="10.9" customHeight="1" x14ac:dyDescent="0.2"/>
    <row r="403" spans="4:43" ht="10.9" customHeight="1" x14ac:dyDescent="0.2"/>
    <row r="404" spans="4:43" ht="10.9" customHeight="1" x14ac:dyDescent="0.2"/>
    <row r="405" spans="4:43" ht="10.9" customHeight="1" x14ac:dyDescent="0.2"/>
    <row r="406" spans="4:43" ht="10.9" customHeight="1" x14ac:dyDescent="0.2">
      <c r="K406" s="1"/>
      <c r="L406" s="1"/>
      <c r="M406" s="1"/>
      <c r="N406" s="1"/>
      <c r="AG406" s="1"/>
      <c r="AH406" s="1"/>
      <c r="AI406" s="1"/>
      <c r="AJ406" s="1"/>
      <c r="AQ406" s="1"/>
    </row>
    <row r="407" spans="4:43" s="1" customFormat="1" ht="10.9" customHeight="1" x14ac:dyDescent="0.2">
      <c r="D407" s="7"/>
      <c r="E407" s="7"/>
      <c r="F407" s="7"/>
      <c r="G407" s="7"/>
      <c r="H407" s="7"/>
      <c r="I407" s="7"/>
      <c r="J407" s="7"/>
      <c r="K407"/>
      <c r="L407"/>
      <c r="M407"/>
      <c r="N407"/>
      <c r="O407" s="7"/>
      <c r="P407" s="7"/>
      <c r="Q407" s="7"/>
      <c r="R407" s="7"/>
      <c r="S407" s="7"/>
      <c r="T407" s="7"/>
      <c r="U407" s="7"/>
      <c r="Z407" s="7"/>
      <c r="AA407" s="7"/>
      <c r="AB407" s="7"/>
      <c r="AC407" s="7"/>
      <c r="AD407" s="7"/>
      <c r="AE407" s="7"/>
      <c r="AF407" s="7"/>
      <c r="AG407"/>
      <c r="AH407"/>
      <c r="AI407"/>
      <c r="AJ407"/>
      <c r="AK407" s="7"/>
      <c r="AL407" s="7"/>
      <c r="AM407" s="7"/>
      <c r="AN407" s="7"/>
      <c r="AO407" s="7"/>
      <c r="AP407" s="7"/>
      <c r="AQ407"/>
    </row>
    <row r="408" spans="4:43" ht="10.9" customHeight="1" x14ac:dyDescent="0.2"/>
    <row r="409" spans="4:43" ht="10.9" customHeight="1" x14ac:dyDescent="0.2"/>
  </sheetData>
  <mergeCells count="508">
    <mergeCell ref="AL122:AQ122"/>
    <mergeCell ref="AA122:AF122"/>
    <mergeCell ref="L120:N120"/>
    <mergeCell ref="M119:N119"/>
    <mergeCell ref="M118:N118"/>
    <mergeCell ref="M117:N117"/>
    <mergeCell ref="M116:N116"/>
    <mergeCell ref="M115:N115"/>
    <mergeCell ref="X93:AM93"/>
    <mergeCell ref="Z96:Z97"/>
    <mergeCell ref="AA96:AC96"/>
    <mergeCell ref="AF96:AF97"/>
    <mergeCell ref="AH96:AH97"/>
    <mergeCell ref="AD96:AD97"/>
    <mergeCell ref="AE96:AE97"/>
    <mergeCell ref="A121:U121"/>
    <mergeCell ref="L113:L114"/>
    <mergeCell ref="M113:N114"/>
    <mergeCell ref="O113:O114"/>
    <mergeCell ref="P113:R113"/>
    <mergeCell ref="S113:S114"/>
    <mergeCell ref="T113:T114"/>
    <mergeCell ref="U113:U114"/>
    <mergeCell ref="W104:Y104"/>
    <mergeCell ref="AH104:AJ104"/>
    <mergeCell ref="X98:Y98"/>
    <mergeCell ref="AI98:AJ98"/>
    <mergeCell ref="X99:Y99"/>
    <mergeCell ref="AI99:AJ99"/>
    <mergeCell ref="X100:Y100"/>
    <mergeCell ref="AI100:AJ100"/>
    <mergeCell ref="X101:Y101"/>
    <mergeCell ref="AI101:AJ101"/>
    <mergeCell ref="X102:Y102"/>
    <mergeCell ref="AI102:AJ102"/>
    <mergeCell ref="AI103:AJ103"/>
    <mergeCell ref="X103:Y103"/>
    <mergeCell ref="AO96:AO97"/>
    <mergeCell ref="AP96:AP97"/>
    <mergeCell ref="AA88:AF88"/>
    <mergeCell ref="AL88:AQ88"/>
    <mergeCell ref="W90:Y90"/>
    <mergeCell ref="AH90:AJ90"/>
    <mergeCell ref="W91:Y91"/>
    <mergeCell ref="AC91:AF91"/>
    <mergeCell ref="AH91:AJ91"/>
    <mergeCell ref="AN91:AQ91"/>
    <mergeCell ref="AA94:AB94"/>
    <mergeCell ref="AL94:AM94"/>
    <mergeCell ref="AN94:AO94"/>
    <mergeCell ref="AM95:AQ95"/>
    <mergeCell ref="AI96:AJ97"/>
    <mergeCell ref="AK96:AK97"/>
    <mergeCell ref="AL96:AN96"/>
    <mergeCell ref="AQ96:AQ97"/>
    <mergeCell ref="W96:W97"/>
    <mergeCell ref="X96:Y97"/>
    <mergeCell ref="W94:Y95"/>
    <mergeCell ref="AC94:AD94"/>
    <mergeCell ref="AH94:AJ95"/>
    <mergeCell ref="AB95:AF95"/>
    <mergeCell ref="AA1:AF1"/>
    <mergeCell ref="AL1:AQ1"/>
    <mergeCell ref="W3:Y3"/>
    <mergeCell ref="AH3:AJ3"/>
    <mergeCell ref="W4:Y4"/>
    <mergeCell ref="AC4:AF4"/>
    <mergeCell ref="AH4:AJ4"/>
    <mergeCell ref="AN4:AQ4"/>
    <mergeCell ref="E1:J1"/>
    <mergeCell ref="P1:U1"/>
    <mergeCell ref="A3:C3"/>
    <mergeCell ref="G7:H7"/>
    <mergeCell ref="A9:A10"/>
    <mergeCell ref="B9:C10"/>
    <mergeCell ref="D9:D10"/>
    <mergeCell ref="E9:G9"/>
    <mergeCell ref="H9:H10"/>
    <mergeCell ref="I9:I10"/>
    <mergeCell ref="J9:J10"/>
    <mergeCell ref="F8:J8"/>
    <mergeCell ref="G4:J4"/>
    <mergeCell ref="A4:C4"/>
    <mergeCell ref="A7:C8"/>
    <mergeCell ref="A6:U6"/>
    <mergeCell ref="L3:N3"/>
    <mergeCell ref="L4:N4"/>
    <mergeCell ref="R4:U4"/>
    <mergeCell ref="L7:N8"/>
    <mergeCell ref="R7:S7"/>
    <mergeCell ref="Q8:U8"/>
    <mergeCell ref="L9:L10"/>
    <mergeCell ref="M9:N10"/>
    <mergeCell ref="A26:A27"/>
    <mergeCell ref="B26:C27"/>
    <mergeCell ref="D26:D27"/>
    <mergeCell ref="E26:G26"/>
    <mergeCell ref="H26:H27"/>
    <mergeCell ref="I26:I27"/>
    <mergeCell ref="J26:J27"/>
    <mergeCell ref="A20:C20"/>
    <mergeCell ref="E18:J18"/>
    <mergeCell ref="A21:C21"/>
    <mergeCell ref="G21:J21"/>
    <mergeCell ref="A24:C25"/>
    <mergeCell ref="F25:J25"/>
    <mergeCell ref="E24:F24"/>
    <mergeCell ref="B28:C28"/>
    <mergeCell ref="G39:J39"/>
    <mergeCell ref="B29:C29"/>
    <mergeCell ref="B30:C30"/>
    <mergeCell ref="B31:C31"/>
    <mergeCell ref="B32:C32"/>
    <mergeCell ref="B33:C33"/>
    <mergeCell ref="B34:C34"/>
    <mergeCell ref="A35:C35"/>
    <mergeCell ref="A39:C39"/>
    <mergeCell ref="E36:J36"/>
    <mergeCell ref="A38:C38"/>
    <mergeCell ref="A61:A62"/>
    <mergeCell ref="B61:C62"/>
    <mergeCell ref="D61:D62"/>
    <mergeCell ref="E61:G61"/>
    <mergeCell ref="H61:H62"/>
    <mergeCell ref="I61:I62"/>
    <mergeCell ref="J61:J62"/>
    <mergeCell ref="B47:C47"/>
    <mergeCell ref="B48:C48"/>
    <mergeCell ref="B49:C49"/>
    <mergeCell ref="B50:C50"/>
    <mergeCell ref="B51:C51"/>
    <mergeCell ref="A52:C52"/>
    <mergeCell ref="A59:C60"/>
    <mergeCell ref="F60:J60"/>
    <mergeCell ref="G59:H59"/>
    <mergeCell ref="A58:U58"/>
    <mergeCell ref="M47:N47"/>
    <mergeCell ref="M48:N48"/>
    <mergeCell ref="M49:N49"/>
    <mergeCell ref="M50:N50"/>
    <mergeCell ref="M51:N51"/>
    <mergeCell ref="L52:N52"/>
    <mergeCell ref="P53:U53"/>
    <mergeCell ref="J79:J80"/>
    <mergeCell ref="B81:C81"/>
    <mergeCell ref="E70:J70"/>
    <mergeCell ref="E71:J71"/>
    <mergeCell ref="A73:C73"/>
    <mergeCell ref="A74:C74"/>
    <mergeCell ref="G74:J74"/>
    <mergeCell ref="A77:C78"/>
    <mergeCell ref="F78:J78"/>
    <mergeCell ref="G77:H77"/>
    <mergeCell ref="A79:A80"/>
    <mergeCell ref="B79:C80"/>
    <mergeCell ref="D79:D80"/>
    <mergeCell ref="E79:G79"/>
    <mergeCell ref="H79:H80"/>
    <mergeCell ref="A76:U76"/>
    <mergeCell ref="L73:N73"/>
    <mergeCell ref="L74:N74"/>
    <mergeCell ref="R74:U74"/>
    <mergeCell ref="L77:N78"/>
    <mergeCell ref="R77:S77"/>
    <mergeCell ref="Q78:U78"/>
    <mergeCell ref="L79:L80"/>
    <mergeCell ref="M79:N80"/>
    <mergeCell ref="B82:C82"/>
    <mergeCell ref="B83:C83"/>
    <mergeCell ref="B84:C84"/>
    <mergeCell ref="B85:C85"/>
    <mergeCell ref="A86:C86"/>
    <mergeCell ref="B63:C63"/>
    <mergeCell ref="B64:C64"/>
    <mergeCell ref="B65:C65"/>
    <mergeCell ref="B66:C66"/>
    <mergeCell ref="B67:C67"/>
    <mergeCell ref="B68:C68"/>
    <mergeCell ref="A69:C69"/>
    <mergeCell ref="E87:J87"/>
    <mergeCell ref="G94:H94"/>
    <mergeCell ref="A96:A97"/>
    <mergeCell ref="B96:C97"/>
    <mergeCell ref="D96:D97"/>
    <mergeCell ref="E96:G96"/>
    <mergeCell ref="H96:H97"/>
    <mergeCell ref="I96:I97"/>
    <mergeCell ref="J96:J97"/>
    <mergeCell ref="A93:U93"/>
    <mergeCell ref="L96:L97"/>
    <mergeCell ref="M96:N97"/>
    <mergeCell ref="O96:O97"/>
    <mergeCell ref="P96:R96"/>
    <mergeCell ref="S96:S97"/>
    <mergeCell ref="T96:T97"/>
    <mergeCell ref="U96:U97"/>
    <mergeCell ref="B113:C114"/>
    <mergeCell ref="D113:D114"/>
    <mergeCell ref="E113:G113"/>
    <mergeCell ref="H113:H114"/>
    <mergeCell ref="I113:I114"/>
    <mergeCell ref="J113:J114"/>
    <mergeCell ref="A107:C107"/>
    <mergeCell ref="B98:C98"/>
    <mergeCell ref="E88:J88"/>
    <mergeCell ref="A90:C90"/>
    <mergeCell ref="A91:C91"/>
    <mergeCell ref="G91:J91"/>
    <mergeCell ref="A94:C95"/>
    <mergeCell ref="F95:J95"/>
    <mergeCell ref="G108:J108"/>
    <mergeCell ref="A129:C130"/>
    <mergeCell ref="F130:J130"/>
    <mergeCell ref="E140:J140"/>
    <mergeCell ref="A142:C142"/>
    <mergeCell ref="G129:H129"/>
    <mergeCell ref="A131:A132"/>
    <mergeCell ref="B131:C132"/>
    <mergeCell ref="D131:D132"/>
    <mergeCell ref="E131:G131"/>
    <mergeCell ref="H131:H132"/>
    <mergeCell ref="I131:I132"/>
    <mergeCell ref="G146:H146"/>
    <mergeCell ref="B133:C133"/>
    <mergeCell ref="B134:C134"/>
    <mergeCell ref="B135:C135"/>
    <mergeCell ref="B136:C136"/>
    <mergeCell ref="B137:C137"/>
    <mergeCell ref="A138:C138"/>
    <mergeCell ref="A143:C143"/>
    <mergeCell ref="G143:J143"/>
    <mergeCell ref="A146:C147"/>
    <mergeCell ref="F147:J147"/>
    <mergeCell ref="A145:U145"/>
    <mergeCell ref="A148:A149"/>
    <mergeCell ref="B148:C149"/>
    <mergeCell ref="D148:D149"/>
    <mergeCell ref="E148:G148"/>
    <mergeCell ref="H148:H149"/>
    <mergeCell ref="I148:I149"/>
    <mergeCell ref="J148:J149"/>
    <mergeCell ref="B150:C150"/>
    <mergeCell ref="B151:C151"/>
    <mergeCell ref="E156:J156"/>
    <mergeCell ref="B152:C152"/>
    <mergeCell ref="B153:C153"/>
    <mergeCell ref="B154:C154"/>
    <mergeCell ref="A155:C155"/>
    <mergeCell ref="G24:H24"/>
    <mergeCell ref="B11:C11"/>
    <mergeCell ref="B12:C12"/>
    <mergeCell ref="B13:C13"/>
    <mergeCell ref="B14:C14"/>
    <mergeCell ref="B15:C15"/>
    <mergeCell ref="B16:C16"/>
    <mergeCell ref="A17:C17"/>
    <mergeCell ref="A42:C43"/>
    <mergeCell ref="F43:J43"/>
    <mergeCell ref="E53:J53"/>
    <mergeCell ref="A55:C55"/>
    <mergeCell ref="A56:C56"/>
    <mergeCell ref="G56:J56"/>
    <mergeCell ref="G42:H42"/>
    <mergeCell ref="A44:A45"/>
    <mergeCell ref="B44:C45"/>
    <mergeCell ref="D44:D45"/>
    <mergeCell ref="E44:G44"/>
    <mergeCell ref="I79:I80"/>
    <mergeCell ref="E123:J123"/>
    <mergeCell ref="A125:C125"/>
    <mergeCell ref="A126:C126"/>
    <mergeCell ref="G126:J126"/>
    <mergeCell ref="B117:C117"/>
    <mergeCell ref="B118:C118"/>
    <mergeCell ref="B119:C119"/>
    <mergeCell ref="A120:C120"/>
    <mergeCell ref="B99:C99"/>
    <mergeCell ref="B100:C100"/>
    <mergeCell ref="B101:C101"/>
    <mergeCell ref="B102:C102"/>
    <mergeCell ref="B103:C103"/>
    <mergeCell ref="A104:C104"/>
    <mergeCell ref="B115:C115"/>
    <mergeCell ref="B116:C116"/>
    <mergeCell ref="E105:J105"/>
    <mergeCell ref="A108:C108"/>
    <mergeCell ref="A110:U110"/>
    <mergeCell ref="A111:C112"/>
    <mergeCell ref="G111:H111"/>
    <mergeCell ref="F112:J112"/>
    <mergeCell ref="A113:A114"/>
    <mergeCell ref="J131:J132"/>
    <mergeCell ref="A128:U128"/>
    <mergeCell ref="O9:O10"/>
    <mergeCell ref="P9:R9"/>
    <mergeCell ref="S9:S10"/>
    <mergeCell ref="T9:T10"/>
    <mergeCell ref="U9:U10"/>
    <mergeCell ref="M11:N11"/>
    <mergeCell ref="M12:N12"/>
    <mergeCell ref="M13:N13"/>
    <mergeCell ref="M14:N14"/>
    <mergeCell ref="M15:N15"/>
    <mergeCell ref="M16:N16"/>
    <mergeCell ref="L17:N17"/>
    <mergeCell ref="P18:U18"/>
    <mergeCell ref="L20:N20"/>
    <mergeCell ref="L21:N21"/>
    <mergeCell ref="R21:U21"/>
    <mergeCell ref="L24:N25"/>
    <mergeCell ref="R24:S24"/>
    <mergeCell ref="Q25:U25"/>
    <mergeCell ref="A23:U23"/>
    <mergeCell ref="L26:L27"/>
    <mergeCell ref="M26:N27"/>
    <mergeCell ref="O26:O27"/>
    <mergeCell ref="P26:R26"/>
    <mergeCell ref="S26:S27"/>
    <mergeCell ref="T26:T27"/>
    <mergeCell ref="U26:U27"/>
    <mergeCell ref="M28:N28"/>
    <mergeCell ref="M29:N29"/>
    <mergeCell ref="M30:N30"/>
    <mergeCell ref="M31:N31"/>
    <mergeCell ref="M32:N32"/>
    <mergeCell ref="M33:N33"/>
    <mergeCell ref="M34:N34"/>
    <mergeCell ref="L35:N35"/>
    <mergeCell ref="P36:U36"/>
    <mergeCell ref="L38:N38"/>
    <mergeCell ref="L39:N39"/>
    <mergeCell ref="R39:U39"/>
    <mergeCell ref="L42:N43"/>
    <mergeCell ref="R42:S42"/>
    <mergeCell ref="Q43:U43"/>
    <mergeCell ref="L44:L45"/>
    <mergeCell ref="M44:N45"/>
    <mergeCell ref="O44:O45"/>
    <mergeCell ref="P44:R44"/>
    <mergeCell ref="S44:S45"/>
    <mergeCell ref="T44:T45"/>
    <mergeCell ref="U44:U45"/>
    <mergeCell ref="A41:U41"/>
    <mergeCell ref="M46:N46"/>
    <mergeCell ref="H44:H45"/>
    <mergeCell ref="I44:I45"/>
    <mergeCell ref="J44:J45"/>
    <mergeCell ref="B46:C46"/>
    <mergeCell ref="L55:N55"/>
    <mergeCell ref="L56:N56"/>
    <mergeCell ref="R56:U56"/>
    <mergeCell ref="L59:N60"/>
    <mergeCell ref="R59:S59"/>
    <mergeCell ref="Q60:U60"/>
    <mergeCell ref="L61:L62"/>
    <mergeCell ref="M61:N62"/>
    <mergeCell ref="O61:O62"/>
    <mergeCell ref="P61:R61"/>
    <mergeCell ref="S61:S62"/>
    <mergeCell ref="T61:T62"/>
    <mergeCell ref="U61:U62"/>
    <mergeCell ref="M63:N63"/>
    <mergeCell ref="M64:N64"/>
    <mergeCell ref="M65:N65"/>
    <mergeCell ref="M66:N66"/>
    <mergeCell ref="M67:N67"/>
    <mergeCell ref="M68:N68"/>
    <mergeCell ref="L69:N69"/>
    <mergeCell ref="P70:U70"/>
    <mergeCell ref="P71:U71"/>
    <mergeCell ref="O79:O80"/>
    <mergeCell ref="P79:R79"/>
    <mergeCell ref="S79:S80"/>
    <mergeCell ref="T79:T80"/>
    <mergeCell ref="U79:U80"/>
    <mergeCell ref="M81:N81"/>
    <mergeCell ref="M82:N82"/>
    <mergeCell ref="M83:N83"/>
    <mergeCell ref="M84:N84"/>
    <mergeCell ref="M85:N85"/>
    <mergeCell ref="L86:N86"/>
    <mergeCell ref="P87:U87"/>
    <mergeCell ref="P88:U88"/>
    <mergeCell ref="L90:N90"/>
    <mergeCell ref="L91:N91"/>
    <mergeCell ref="R91:U91"/>
    <mergeCell ref="L94:N95"/>
    <mergeCell ref="R94:S94"/>
    <mergeCell ref="Q95:U95"/>
    <mergeCell ref="M98:N98"/>
    <mergeCell ref="M99:N99"/>
    <mergeCell ref="M100:N100"/>
    <mergeCell ref="M101:N101"/>
    <mergeCell ref="M102:N102"/>
    <mergeCell ref="M103:N103"/>
    <mergeCell ref="L104:N104"/>
    <mergeCell ref="L111:N112"/>
    <mergeCell ref="R111:S111"/>
    <mergeCell ref="Q112:U112"/>
    <mergeCell ref="L107:N107"/>
    <mergeCell ref="P105:U105"/>
    <mergeCell ref="L108:N108"/>
    <mergeCell ref="R108:U108"/>
    <mergeCell ref="P140:U140"/>
    <mergeCell ref="P123:U123"/>
    <mergeCell ref="L125:N125"/>
    <mergeCell ref="L126:N126"/>
    <mergeCell ref="R126:U126"/>
    <mergeCell ref="L129:N130"/>
    <mergeCell ref="R129:S129"/>
    <mergeCell ref="Q130:U130"/>
    <mergeCell ref="L131:L132"/>
    <mergeCell ref="M131:N132"/>
    <mergeCell ref="O131:O132"/>
    <mergeCell ref="P131:R131"/>
    <mergeCell ref="S131:S132"/>
    <mergeCell ref="T131:T132"/>
    <mergeCell ref="U131:U132"/>
    <mergeCell ref="M151:N151"/>
    <mergeCell ref="M152:N152"/>
    <mergeCell ref="M133:N133"/>
    <mergeCell ref="M134:N134"/>
    <mergeCell ref="M135:N135"/>
    <mergeCell ref="M136:N136"/>
    <mergeCell ref="M137:N137"/>
    <mergeCell ref="L138:N138"/>
    <mergeCell ref="M153:N153"/>
    <mergeCell ref="M154:N154"/>
    <mergeCell ref="L155:N155"/>
    <mergeCell ref="P156:U156"/>
    <mergeCell ref="A2:B2"/>
    <mergeCell ref="W2:X2"/>
    <mergeCell ref="E158:J158"/>
    <mergeCell ref="P158:U158"/>
    <mergeCell ref="L142:N142"/>
    <mergeCell ref="L143:N143"/>
    <mergeCell ref="R143:U143"/>
    <mergeCell ref="L146:N147"/>
    <mergeCell ref="R146:S146"/>
    <mergeCell ref="Q147:U147"/>
    <mergeCell ref="L148:L149"/>
    <mergeCell ref="M148:N149"/>
    <mergeCell ref="O148:O149"/>
    <mergeCell ref="P148:R148"/>
    <mergeCell ref="S148:S149"/>
    <mergeCell ref="T148:T149"/>
    <mergeCell ref="U148:U149"/>
    <mergeCell ref="M150:N150"/>
    <mergeCell ref="P94:Q94"/>
    <mergeCell ref="E59:F59"/>
    <mergeCell ref="P146:Q146"/>
    <mergeCell ref="AA158:AF158"/>
    <mergeCell ref="AL158:AQ158"/>
    <mergeCell ref="A160:C160"/>
    <mergeCell ref="L160:N160"/>
    <mergeCell ref="A161:C161"/>
    <mergeCell ref="G161:J161"/>
    <mergeCell ref="L161:N161"/>
    <mergeCell ref="R161:U161"/>
    <mergeCell ref="A163:U163"/>
    <mergeCell ref="R164:S164"/>
    <mergeCell ref="O166:O167"/>
    <mergeCell ref="P166:R166"/>
    <mergeCell ref="S166:S167"/>
    <mergeCell ref="T166:T167"/>
    <mergeCell ref="U166:U167"/>
    <mergeCell ref="B171:C171"/>
    <mergeCell ref="M171:N171"/>
    <mergeCell ref="B172:C172"/>
    <mergeCell ref="M172:N172"/>
    <mergeCell ref="B168:C168"/>
    <mergeCell ref="M168:N168"/>
    <mergeCell ref="B169:C169"/>
    <mergeCell ref="M169:N169"/>
    <mergeCell ref="B166:C167"/>
    <mergeCell ref="D166:D167"/>
    <mergeCell ref="E166:G166"/>
    <mergeCell ref="H166:H167"/>
    <mergeCell ref="I166:I167"/>
    <mergeCell ref="J166:J167"/>
    <mergeCell ref="L166:L167"/>
    <mergeCell ref="M166:N167"/>
    <mergeCell ref="F165:J165"/>
    <mergeCell ref="Q165:U165"/>
    <mergeCell ref="A174:C174"/>
    <mergeCell ref="L174:N174"/>
    <mergeCell ref="A175:C175"/>
    <mergeCell ref="L175:N175"/>
    <mergeCell ref="P24:Q24"/>
    <mergeCell ref="E7:F7"/>
    <mergeCell ref="P7:Q7"/>
    <mergeCell ref="A173:C173"/>
    <mergeCell ref="L173:N173"/>
    <mergeCell ref="P59:Q59"/>
    <mergeCell ref="E77:F77"/>
    <mergeCell ref="P77:Q77"/>
    <mergeCell ref="E164:F164"/>
    <mergeCell ref="P164:Q164"/>
    <mergeCell ref="E146:F146"/>
    <mergeCell ref="E129:F129"/>
    <mergeCell ref="P129:Q129"/>
    <mergeCell ref="E94:F94"/>
    <mergeCell ref="B170:C170"/>
    <mergeCell ref="M170:N170"/>
    <mergeCell ref="A164:C165"/>
    <mergeCell ref="G164:H164"/>
    <mergeCell ref="L164:N165"/>
    <mergeCell ref="A166:A167"/>
  </mergeCells>
  <pageMargins left="0.25" right="0.25" top="0.75" bottom="0.75" header="0.3" footer="0.3"/>
  <pageSetup paperSize="9" scale="87" pageOrder="overThenDown" orientation="landscape" r:id="rId1"/>
  <rowBreaks count="12" manualBreakCount="12">
    <brk id="17" max="16383" man="1"/>
    <brk id="35" max="16383" man="1"/>
    <brk id="52" max="16383" man="1"/>
    <brk id="69" max="16383" man="1"/>
    <brk id="86" max="16383" man="1"/>
    <brk id="104" max="42" man="1"/>
    <brk id="121" max="16383" man="1"/>
    <brk id="139" max="42" man="1"/>
    <brk id="157" max="16383" man="1"/>
    <brk id="359" max="16383" man="1"/>
    <brk id="383" max="16383" man="1"/>
    <brk id="407" max="16383" man="1"/>
  </rowBreaks>
  <colBreaks count="1" manualBreakCount="1">
    <brk id="21" max="1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2025-11-06T12:43:03Z</cp:lastPrinted>
  <dcterms:created xsi:type="dcterms:W3CDTF">2025-11-07T07:36:18Z</dcterms:created>
  <dcterms:modified xsi:type="dcterms:W3CDTF">2025-11-07T07:36:18Z</dcterms:modified>
</cp:coreProperties>
</file>